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60" windowWidth="11820" windowHeight="5700" tabRatio="949" firstSheet="10" activeTab="0"/>
  </bookViews>
  <sheets>
    <sheet name="Úvod" sheetId="1" r:id="rId1"/>
    <sheet name="Uživatel" sheetId="2" r:id="rId2"/>
    <sheet name="Kontakt" sheetId="3" r:id="rId3"/>
    <sheet name="TEST" sheetId="4" r:id="rId4"/>
    <sheet name="TISK" sheetId="5" r:id="rId5"/>
    <sheet name="Hlavička" sheetId="6" r:id="rId6"/>
    <sheet name="Seznam" sheetId="7" r:id="rId7"/>
    <sheet name="BezOdpovedi" sheetId="8" r:id="rId8"/>
    <sheet name="BezOdpovedi2" sheetId="9" r:id="rId9"/>
    <sheet name="Odpovedi" sheetId="10" r:id="rId10"/>
    <sheet name="Odpovedi2" sheetId="11" r:id="rId11"/>
    <sheet name="Nastavení Online" sheetId="12" r:id="rId12"/>
    <sheet name="Online" sheetId="13" r:id="rId13"/>
    <sheet name="Kontrola" sheetId="14" r:id="rId14"/>
    <sheet name="PaU" sheetId="15" r:id="rId15"/>
    <sheet name="Nastavení" sheetId="16" r:id="rId16"/>
    <sheet name="Otazky" sheetId="17" r:id="rId17"/>
    <sheet name="PChyb" sheetId="18" r:id="rId18"/>
    <sheet name="Hodnocení" sheetId="19" r:id="rId19"/>
    <sheet name="Pomocný" sheetId="20" r:id="rId20"/>
    <sheet name="1" sheetId="21" r:id="rId21"/>
    <sheet name="2" sheetId="22" r:id="rId22"/>
    <sheet name="3" sheetId="23" r:id="rId23"/>
    <sheet name="4" sheetId="24" r:id="rId24"/>
    <sheet name="5" sheetId="25" r:id="rId25"/>
    <sheet name="6" sheetId="26" r:id="rId26"/>
    <sheet name="7" sheetId="27" r:id="rId27"/>
    <sheet name="8" sheetId="28" r:id="rId28"/>
    <sheet name="9" sheetId="29" r:id="rId29"/>
    <sheet name="10" sheetId="30" r:id="rId30"/>
    <sheet name="11" sheetId="31" r:id="rId31"/>
    <sheet name="12" sheetId="32" r:id="rId32"/>
    <sheet name="13" sheetId="33" r:id="rId33"/>
    <sheet name="14" sheetId="34" r:id="rId34"/>
    <sheet name="15" sheetId="35" r:id="rId35"/>
    <sheet name="16" sheetId="36" r:id="rId36"/>
    <sheet name="17" sheetId="37" r:id="rId37"/>
    <sheet name="18" sheetId="38" r:id="rId38"/>
    <sheet name="19" sheetId="39" r:id="rId39"/>
    <sheet name="20" sheetId="40" r:id="rId40"/>
    <sheet name="Osvědčení" sheetId="41" r:id="rId41"/>
  </sheets>
  <definedNames>
    <definedName name="_xlnm.Print_Area" localSheetId="10">'Odpovedi2'!$A$1:$R$36</definedName>
  </definedNames>
  <calcPr fullCalcOnLoad="1"/>
</workbook>
</file>

<file path=xl/comments12.xml><?xml version="1.0" encoding="utf-8"?>
<comments xmlns="http://schemas.openxmlformats.org/spreadsheetml/2006/main">
  <authors>
    <author>.</author>
  </authors>
  <commentList>
    <comment ref="B5" authorId="0">
      <text>
        <r>
          <rPr>
            <b/>
            <sz val="8"/>
            <rFont val="Tahoma"/>
            <family val="0"/>
          </rPr>
          <t>Křížkem se rozumí písmeno "x" či "X".</t>
        </r>
      </text>
    </comment>
    <comment ref="C5" authorId="0">
      <text>
        <r>
          <rPr>
            <b/>
            <sz val="8"/>
            <rFont val="Tahoma"/>
            <family val="0"/>
          </rPr>
          <t>Číslo v zeleném poli představuje maximální počet otázek z jedné oblasti.</t>
        </r>
      </text>
    </comment>
    <comment ref="D5" authorId="0">
      <text>
        <r>
          <rPr>
            <b/>
            <sz val="8"/>
            <rFont val="Tahoma"/>
            <family val="0"/>
          </rPr>
          <t>Zvolte počet otázek v jedné oblasti v rozsahu od 0 to hodnoty uvedené v zeleném sloupci.</t>
        </r>
      </text>
    </comment>
    <comment ref="D26" authorId="0">
      <text>
        <r>
          <rPr>
            <b/>
            <sz val="8"/>
            <rFont val="Tahoma"/>
            <family val="0"/>
          </rPr>
          <t>Vygenerování TESTu se provede, pokud celkový počet otázek nepřekročí číslo 140.</t>
        </r>
      </text>
    </comment>
    <comment ref="B28" authorId="0">
      <text>
        <r>
          <rPr>
            <b/>
            <sz val="8"/>
            <rFont val="Tahoma"/>
            <family val="0"/>
          </rPr>
          <t>Číslo testu je uvedeno na každém listu tištěné verze testu a na příslušné vyhodnocovací tabulce.</t>
        </r>
      </text>
    </comment>
    <comment ref="B3" authorId="0">
      <text>
        <r>
          <rPr>
            <b/>
            <sz val="8"/>
            <rFont val="Tahoma"/>
            <family val="0"/>
          </rPr>
          <t>Křížkem se rozumí písmeno "x" či "X".</t>
        </r>
      </text>
    </comment>
    <comment ref="N28" authorId="0">
      <text>
        <r>
          <rPr>
            <b/>
            <sz val="8"/>
            <rFont val="Tahoma"/>
            <family val="0"/>
          </rPr>
          <t>Označte křížkem, pokud chcete promíchávat odpovědi.
Křížkem se rozumí písmeno "x" či "X".</t>
        </r>
      </text>
    </comment>
    <comment ref="I28" authorId="0">
      <text>
        <r>
          <rPr>
            <b/>
            <sz val="8"/>
            <rFont val="Tahoma"/>
            <family val="0"/>
          </rPr>
          <t>Program nabízí 2 šablony:
- pro max. 60 otázek
vepiště číslo 60
- pro max. 140 otázek
vepiště číslo 140</t>
        </r>
      </text>
    </comment>
  </commentList>
</comments>
</file>

<file path=xl/comments19.xml><?xml version="1.0" encoding="utf-8"?>
<comments xmlns="http://schemas.openxmlformats.org/spreadsheetml/2006/main">
  <authors>
    <author>Milan.Hoffmann</author>
  </authors>
  <commentList>
    <comment ref="L12" authorId="0">
      <text>
        <r>
          <rPr>
            <b/>
            <sz val="8"/>
            <rFont val="Tahoma"/>
            <family val="0"/>
          </rPr>
          <t xml:space="preserve">Znalost:
</t>
        </r>
        <r>
          <rPr>
            <sz val="8"/>
            <rFont val="Tahoma"/>
            <family val="2"/>
          </rPr>
          <t xml:space="preserve">Známkování je stanoveno takto:
Úspěšnost v okruhu vyšší jak
90% = 1
70% = 2
50% = 3
30% = 4
Nižší úspěšnost = zcela nevyhovující znalosti (N)
</t>
        </r>
      </text>
    </comment>
  </commentList>
</comments>
</file>

<file path=xl/sharedStrings.xml><?xml version="1.0" encoding="utf-8"?>
<sst xmlns="http://schemas.openxmlformats.org/spreadsheetml/2006/main" count="3747" uniqueCount="1119">
  <si>
    <t>10. Mezi požárně technické charakteristiky hořlavých látek patří např.:</t>
  </si>
  <si>
    <t>a) bod vzplanutí</t>
  </si>
  <si>
    <t>b) teplota vzplanutí</t>
  </si>
  <si>
    <t>c) teplota uhasínání</t>
  </si>
  <si>
    <t>Hasič III. stupně - TEST                         test č.1</t>
  </si>
  <si>
    <t>2014 - 01b (19.11.2014)</t>
  </si>
  <si>
    <t>výkon čerpadla ve stovkách l/min. při dodržení jmenovitých podmínek</t>
  </si>
  <si>
    <t>výkon čerpadla v l/min. při tlaku 8 Mpa</t>
  </si>
  <si>
    <t>množství vody v nádrži ve stovkách litrů</t>
  </si>
  <si>
    <t>Hadicová svorka slouží:</t>
  </si>
  <si>
    <t>k přechodné opravě hadic u zásahu</t>
  </si>
  <si>
    <t>k uchycení hadice např. k zábradlí, okapu, žebříku apod.</t>
  </si>
  <si>
    <t>k uchycení smotané hadice uvnitř požárního vozidla</t>
  </si>
  <si>
    <t>Ventilové lano má průměr:</t>
  </si>
  <si>
    <t>8 nebo 10 mm</t>
  </si>
  <si>
    <t>6 nebo 8 mm</t>
  </si>
  <si>
    <t>4 nebo 6 mm</t>
  </si>
  <si>
    <t>Lokalizace požáru znamená, že:</t>
  </si>
  <si>
    <t>požár je uhašen před příjezdem jednotek PO</t>
  </si>
  <si>
    <t>je zabráněno jeho dalšímu šíření a síly a prostředky postačují pro jeho likvidaci</t>
  </si>
  <si>
    <t xml:space="preserve">požár je uhašen jednotkami PO  </t>
  </si>
  <si>
    <t>Sací výška u požárního čerpadla je:</t>
  </si>
  <si>
    <t>svislá vzdálenost mezi osou čerpadla a hladinou vodního zdroje</t>
  </si>
  <si>
    <t>svislá vzdálenost mezi osou čerpadla a proudnicí</t>
  </si>
  <si>
    <t>svislá vzdálenost mezi osou čerpadla a požářištěm</t>
  </si>
  <si>
    <t>Podél hadice nebo hadicového vedení se ve směru chůze chodí:</t>
  </si>
  <si>
    <t>vlevo (u pravé nohy)</t>
  </si>
  <si>
    <t>vpravo</t>
  </si>
  <si>
    <t>vlevo i vpravo, přičemž se nesmí překračovat hadice</t>
  </si>
  <si>
    <t>Hydrantový nástavec se používá:</t>
  </si>
  <si>
    <t>pro možnost odběru vody z nadzemního hydrantu</t>
  </si>
  <si>
    <t>pro možnost odběru vody z podzemního hydrantu</t>
  </si>
  <si>
    <t>pro možnost odběru vody z nástěnného hydrantu</t>
  </si>
  <si>
    <t>Nastavovací a vysunovací žebříky:</t>
  </si>
  <si>
    <t>mají předepsánu zkoušku průhybu a tlakovou, nastavovací jsou třídílné, vysunovací čtyřdílné</t>
  </si>
  <si>
    <t>mají předepsánu zkoušku pevnostní a funkční, nastavovací jsou čtyřdílné, vysunovací dvoudílné a vícedílné</t>
  </si>
  <si>
    <t>mají předepsánu zkoušku  lomovou a tahovou, nastavovací jsou dvoudílné, vysunovací třídílné</t>
  </si>
  <si>
    <t>A 150 mm – délky 25 m, B 75 mm – délky 20 m a 5 m, C 52 mm – délky 20 m, D 25 mm – délky od 3 m , E 15 mm délky od 1 m</t>
  </si>
  <si>
    <t>Tlakové požární hadice se dělí podle průměru a délky na hadice typu:</t>
  </si>
  <si>
    <t>A 110 mm – délky 20 m, B 75 mm – délky 25 m a 5 m, C 52 mm – délky 20 m, D 35 mm – délky od 20 m</t>
  </si>
  <si>
    <t>A 110 mm – délky 25 m, B 75 mm – délky 20 m a 5 m, C 52 mm – délky 20 m, D 25 mm – délky od 3 m dle dohody</t>
  </si>
  <si>
    <t>Přiměšovač je:</t>
  </si>
  <si>
    <t>typ proudnice pro vytvoření těžké pěny</t>
  </si>
  <si>
    <t>proudové čerpadlo sloužící k vytvoření roztoku pěnidla a vody</t>
  </si>
  <si>
    <t>zařízení, které se šroubuje na konec sacích hadic a zabraňuje vniknutí drobných nečistot do čerpadla</t>
  </si>
  <si>
    <t>Přetlakový ventil používáme při:</t>
  </si>
  <si>
    <t>dálkové dopravě vody</t>
  </si>
  <si>
    <t>kyvadlové dopravě vody</t>
  </si>
  <si>
    <t>tvorbě vysokotlakého proudu</t>
  </si>
  <si>
    <t>Přípravné postavení družstva je:</t>
  </si>
  <si>
    <t>u stroje</t>
  </si>
  <si>
    <t>u rozdělovače</t>
  </si>
  <si>
    <t>na proudnici</t>
  </si>
  <si>
    <t>Výtlačné příslušenství jsou:</t>
  </si>
  <si>
    <t>prostředky použité mezi vodním zdrojem a čerpadlem</t>
  </si>
  <si>
    <t>prostředky použité od čerpadla po rozdělovač</t>
  </si>
  <si>
    <t>prostředky použité od čerpadla po proudnice</t>
  </si>
  <si>
    <t>Družstvo zaujímá při výcviku následující postavení:</t>
  </si>
  <si>
    <t>základní, výchozí, přípravné a útočné</t>
  </si>
  <si>
    <t xml:space="preserve">přívodní, dopravní a útočné </t>
  </si>
  <si>
    <t>před strojem a za strojem</t>
  </si>
  <si>
    <t>Hadice počítáme směrem:</t>
  </si>
  <si>
    <t>proudnici od proudnice k rozdělovači a od rozdělovače ke stroji</t>
  </si>
  <si>
    <t>od stroje k rozdělovači a od rozdělovače k proudnici</t>
  </si>
  <si>
    <t>od stroje k rozdělovači a od proudnice k rozdělovači</t>
  </si>
  <si>
    <t>Klíč k podzemnímu hydrantu je:</t>
  </si>
  <si>
    <t>zahnutého tvaru asi 30 cm dlouhý</t>
  </si>
  <si>
    <t>tvaru písmene T cca 25 cm vysoký a 15 cm široký</t>
  </si>
  <si>
    <t>tvaru písmene T cca 105 cm vysoký a 45 cm široký</t>
  </si>
  <si>
    <t>Neutrální rovinou při požáru nazýváme:</t>
  </si>
  <si>
    <t>horizontální hranici mezi zakouřeným a nezakouřeným prostorem</t>
  </si>
  <si>
    <t>vertikální hranici mezi zakouřeným a nezakouřeným prostorem</t>
  </si>
  <si>
    <t>hranici mezi pásmem hoření a pásmem přípravy</t>
  </si>
  <si>
    <t>Co znamená označení P3, P6 :</t>
  </si>
  <si>
    <t>proudnice na střední pěnu</t>
  </si>
  <si>
    <t>proudnice na těžkou pěnu</t>
  </si>
  <si>
    <t>pěnomet</t>
  </si>
  <si>
    <t>U přívodního vedení sacími požárními hadicemi, se tyto roznáší:</t>
  </si>
  <si>
    <t>směrem od stroje k vodnímu zdroji</t>
  </si>
  <si>
    <t>směrem od vodního zdroje ke stroji</t>
  </si>
  <si>
    <t>na směru nezáleží</t>
  </si>
  <si>
    <t>Odkud až kam je přívodní příslušenství:</t>
  </si>
  <si>
    <t>od stroje po proudnici</t>
  </si>
  <si>
    <t>od vodního zdroje po čerpadlo</t>
  </si>
  <si>
    <t>od stroje po rozdělovač</t>
  </si>
  <si>
    <t>Hasičská přilba je tvořena skořepinou, která je:</t>
  </si>
  <si>
    <t>umístěna uvnitř přilby, tvoří vnitřní část</t>
  </si>
  <si>
    <t>tvořena spojovacími částmi, které slouží k vzájemnému spojení</t>
  </si>
  <si>
    <t>hlavní ochrannou součástí přilby a je tvořena výliskem z plastické hmoty</t>
  </si>
  <si>
    <t>Rozdělovač má tři výtoková hrdla o průměrech:</t>
  </si>
  <si>
    <t>2 x 75 mm a 1 x 52 mm</t>
  </si>
  <si>
    <t>2 x 52 mm a 1 x 25 mm</t>
  </si>
  <si>
    <t>2 x 52 mm a 1 x 75 mm</t>
  </si>
  <si>
    <t>Ejektor řadíme mezi čerpadla:</t>
  </si>
  <si>
    <t>odstředivá</t>
  </si>
  <si>
    <t>proudová</t>
  </si>
  <si>
    <t>pístová</t>
  </si>
  <si>
    <t>Obsluhu rozdělovače (1+5) provádí:</t>
  </si>
  <si>
    <t>při nasazení jednoho proudu č.3, při dvou proudech sudá čísla</t>
  </si>
  <si>
    <t>při nasazení jednoho proudu č.3, při dvou proudech lichá čísla</t>
  </si>
  <si>
    <t>při nasazení jednoho proudu č.5, při dvou proudech lichá čísla</t>
  </si>
  <si>
    <t>Termokamera v zakouřeném prostředí:</t>
  </si>
  <si>
    <t>komplikuje hasičům pohyb</t>
  </si>
  <si>
    <t>pomáhá hasičům vidět</t>
  </si>
  <si>
    <t>nefunguje</t>
  </si>
  <si>
    <t>CNG je zkratka pro:</t>
  </si>
  <si>
    <t>hybridní palivové články</t>
  </si>
  <si>
    <t>stlačený zemní plyn</t>
  </si>
  <si>
    <t>zkapalněný ropný plyn</t>
  </si>
  <si>
    <t>LPG je zkratka pro:</t>
  </si>
  <si>
    <t>Nejčastěji používaný typ hadicového sběrače má:</t>
  </si>
  <si>
    <t>dvě vtoková hrdla B 75 a jedno hrdlo výtokové 110 mm</t>
  </si>
  <si>
    <t>jedno vtokové hrdlo 110 mm a dvě výtoková hrdla B 75</t>
  </si>
  <si>
    <t>dvě vtoková hrdla C 52 a jedno výtokové hrdlo 110 mm</t>
  </si>
  <si>
    <t>Rozdělovač nese hasič:</t>
  </si>
  <si>
    <t>v levé ruce výtokovými hrdly dozadu</t>
  </si>
  <si>
    <t>v pravé ruce výtokovými hrdly dopředu</t>
  </si>
  <si>
    <t>v levé ruce výtokovými hrdly dopředu</t>
  </si>
  <si>
    <t>Hasiči používají lana:</t>
  </si>
  <si>
    <t>s minimální pevností 15 kN</t>
  </si>
  <si>
    <t>s minimální pevností 22 kN</t>
  </si>
  <si>
    <t>s minimální pevností 20 kN</t>
  </si>
  <si>
    <t>Do TP pro dopravní vedení nepatří:</t>
  </si>
  <si>
    <t>sací koš</t>
  </si>
  <si>
    <t>požární rozdělovač</t>
  </si>
  <si>
    <t>hadicový přechod 75/52</t>
  </si>
  <si>
    <t>Pěnotvornou proudnici na těžkou pěnu nese hasič:</t>
  </si>
  <si>
    <t>pod levou paží, nebo v levé ruce výtokovým hrdlem dozadu</t>
  </si>
  <si>
    <t>pod pravou paží, nebo v pravé ruce výtokovým hrdlem dopředu</t>
  </si>
  <si>
    <t>pod pravou paží, nebo v levé ruce výtokovým hrdlem dozadu</t>
  </si>
  <si>
    <t>Hadice nese hasič:</t>
  </si>
  <si>
    <t>v obou rukách, půlspojkami dozadu. Nese-li jednu, nese ji v pravé ruce, nebo pod paží, pod paží může nést i třetí hadici</t>
  </si>
  <si>
    <t>v obou rukách, půlspojkami dopředu. Nese-li jednu, nese ji v pravé ruce, nebo pod paží, pod paží může nést i třetí hadici.</t>
  </si>
  <si>
    <t>v obou rukách, půlspojkami dozadu. Nese-li jednu, nese ji v levé ruce, nebo pod paží, pod paží může nést i třetí hadici.</t>
  </si>
  <si>
    <t>Vazák (hadicový držák) nosí hasič:</t>
  </si>
  <si>
    <t>v kapse nebo přehozený přes rameno</t>
  </si>
  <si>
    <t>přehozený přes rameno, nebo zavěšený na opasku</t>
  </si>
  <si>
    <t>v kapse nebo zasunutý za opaskem</t>
  </si>
  <si>
    <t>Klíč na spojky nosí hasič:</t>
  </si>
  <si>
    <t>v levé ruce nebo zasunutý za opaskem</t>
  </si>
  <si>
    <t>v pravé ruce nebo zasunutý za opaskem</t>
  </si>
  <si>
    <t>Hydrantový nástavec nese hasič:</t>
  </si>
  <si>
    <t>na pravém rameni, přičemž prsty pravé ruky přidržuje těsnění ve vtokovém hrdle</t>
  </si>
  <si>
    <t>na levém rameni, přičemž prsty pravé ruky přidržuje těsnění ve vtokovém hrdle</t>
  </si>
  <si>
    <t>na pravém rameni, přičemž prsty levé ruky přidržuje těsnění ve vtokovém hrdle</t>
  </si>
  <si>
    <t>Dopravní výška čerpadla je:</t>
  </si>
  <si>
    <t>kolmá výška od vodní hladiny po hubici proudnice</t>
  </si>
  <si>
    <t>kolmá výška od osy čerpadla po hubici proudnice</t>
  </si>
  <si>
    <t>vzdálenost od čerpadla k ohnisku požáru</t>
  </si>
  <si>
    <t>Dopravní vedení při útoku do vyšších nadzemních podlaží můžeme provádět:</t>
  </si>
  <si>
    <t>s rozdělovačem před vchodem nebo s rozdělovačem uvnitř budovy</t>
  </si>
  <si>
    <t>s rozdělovačem v patře, kde probíhá zásah</t>
  </si>
  <si>
    <t>s rozdělovačem v suterénu budovy</t>
  </si>
  <si>
    <t>Při tvoření útočného proudu do poschodí vytahováním, obsluha rozdělovače připojí hadici:</t>
  </si>
  <si>
    <t>po vytažení hadice do poschodí, kde probíhá zásah</t>
  </si>
  <si>
    <t>po připojení proudnice</t>
  </si>
  <si>
    <t>po signalizaci obsluhy proudu „ vodu vpřed “</t>
  </si>
  <si>
    <t>Za jízdu k zásahu odpovídá:</t>
  </si>
  <si>
    <t>velitel družstva</t>
  </si>
  <si>
    <t>řidič-strojník</t>
  </si>
  <si>
    <t>velitel jednotky</t>
  </si>
  <si>
    <t>Celková výška kompletně sestaveného nastavovacího žebříku je:</t>
  </si>
  <si>
    <t>8 m</t>
  </si>
  <si>
    <t>8,4 m</t>
  </si>
  <si>
    <t>10,8 m</t>
  </si>
  <si>
    <t>Vozidla přepravující nebezpečné látky musí být označena:</t>
  </si>
  <si>
    <t>tabulkou oranžové barvy</t>
  </si>
  <si>
    <t>výstražným majáčkem červené barvy</t>
  </si>
  <si>
    <t>výstražným nápisem v jazyku země, kterou projíždí</t>
  </si>
  <si>
    <t>Signál ROZUMÍM paží:</t>
  </si>
  <si>
    <t>vzpažit a připažit</t>
  </si>
  <si>
    <t>vzpažit</t>
  </si>
  <si>
    <t>kmitání pravou paží nahoru a dolů do strany</t>
  </si>
  <si>
    <t>Nákladní vozidla poháněná LPG nebo CNG musí být označena:</t>
  </si>
  <si>
    <t>žlutou kulatou značkou se zkratkou pohonu</t>
  </si>
  <si>
    <t>žlutou hranatou značkou se zkratkou pohonu</t>
  </si>
  <si>
    <t>zelenou hranatou značkou se zkratkou pohonu</t>
  </si>
  <si>
    <t>Při hašení automobilu na hybridní pohon:</t>
  </si>
  <si>
    <t>nelze použít vodu</t>
  </si>
  <si>
    <t>lze použít vodu</t>
  </si>
  <si>
    <t>nelze použít pěnu</t>
  </si>
  <si>
    <t>Požární taktika zahrnuje:</t>
  </si>
  <si>
    <t>poznatky o rozvoji požáru a jeho hašení, o organizaci a nasazení sil  a prostředků u zásahu</t>
  </si>
  <si>
    <t>návod na správné použití a údržbu strojů, dýchací techniky a spojovacích prostředků</t>
  </si>
  <si>
    <t>návod na zpracování dokumentace o zásahu, dokumentace zdolávání požáru a posouzení objektů z pohledu hasičů</t>
  </si>
  <si>
    <t>Automobil s hybridním pohonem kombinuje:</t>
  </si>
  <si>
    <t>spalovací motor a pohon na zemní plyn</t>
  </si>
  <si>
    <t>spalovací motor a elektromotor</t>
  </si>
  <si>
    <t>elektromotor a rekuperační pohon</t>
  </si>
  <si>
    <t>Signál STÁT! VODU STAV! paží:</t>
  </si>
  <si>
    <t>nataženou paží několikrát půlkruh nad hlavou</t>
  </si>
  <si>
    <t>Může hasič zachraňovat tonoucího z vody, i když nemá k dispozici potřebné vybavení, zejména plovací vestu?:</t>
  </si>
  <si>
    <t>ano</t>
  </si>
  <si>
    <t>ne</t>
  </si>
  <si>
    <t>jen v případě, že nejde situaci jinak řešit</t>
  </si>
  <si>
    <t>V mezinárodní přepravě nebezpečných látek po silnicích (ADR) se používají k označení vozidel oranžové tabule, na kterých jsou ve zlomku uvedena čísla, která znamenají:</t>
  </si>
  <si>
    <t>horní číslo zlomku - kód nebezpečnosti látky (Kemler kód) dolní číslo zlomku - identifikační číslo látky (UN  kód udává o jakou skupinu látek se jedná)</t>
  </si>
  <si>
    <t>horní číslo - množství přepravované látky,dolní číslo - povolené množství látky v cisterně</t>
  </si>
  <si>
    <t>horní číslo - výrobní číslo látky,dolní číslo - datum vyskladnění</t>
  </si>
  <si>
    <t>Je-li při přepravě nebezpečných látek na oranžové tabulce před horním číslem písmeno "X" znamená to, že se:</t>
  </si>
  <si>
    <t>při zásahu se nesmí v žádném případě použít voda</t>
  </si>
  <si>
    <t>zásah se provádí vodními proudy</t>
  </si>
  <si>
    <t>zásahu se musí zúčastnit větší počet jednotek</t>
  </si>
  <si>
    <t>Zásady činnosti při zásahu s přítomností nebezpeční látky:</t>
  </si>
  <si>
    <t>pracovní skupina v nebezpečné zóně dvoučlenná, jistící skupina dvoučlenná</t>
  </si>
  <si>
    <t xml:space="preserve">pracovní skupina v nebezpečné zóně jednočlenná, jistící skupina dvoučlenná </t>
  </si>
  <si>
    <t>pracovní skupina v nebezpečné zóně tříčlenná, jistící skupina dvoučlenná</t>
  </si>
  <si>
    <t>Signál NEBEZPEČÍ! VŠICHNI ZPĚT! paží:</t>
  </si>
  <si>
    <t>nataženou paží několikrát kruh před čelem</t>
  </si>
  <si>
    <t>skrčenou paží několikrát vzpažit vzhůru do výše hlavy</t>
  </si>
  <si>
    <t>Prvořadým úkolem hasičů u zásahu na uniklé ropné látky na komunikacích je:</t>
  </si>
  <si>
    <t>zabránit roztékání látky a jejímu průniku do kanalizace za použití všech dostupných prostředků</t>
  </si>
  <si>
    <t>odstranit do nezbytné hloubky všechny materiály nasáklé ropnou látkou</t>
  </si>
  <si>
    <t>zlikvidovat uniklé ropné látky spálením</t>
  </si>
  <si>
    <t>Prvořadým úkolem hasičů u zásahu na uniklé ropné látky na vodních hladinách je:</t>
  </si>
  <si>
    <t>povolat jednotky druhosledové jednotky</t>
  </si>
  <si>
    <t>vybudovat norné stěny za účelem zabránění postupu ropné látky po hladině a za použití sorbentu látku na hladině likvidovat</t>
  </si>
  <si>
    <t>pouze provést zasypání látky sorbentem</t>
  </si>
  <si>
    <t>Signál VODU! lanem:</t>
  </si>
  <si>
    <t>několikrát rychle po sobě jdoucím trhnutím</t>
  </si>
  <si>
    <t>jedním trhnutím</t>
  </si>
  <si>
    <t>dvojím trhnutím</t>
  </si>
  <si>
    <t>K odčerpání ropných látek z hladiny používáme:</t>
  </si>
  <si>
    <t>požárních čerpadel</t>
  </si>
  <si>
    <t>speciálních čerpadel s napojením na sběrače</t>
  </si>
  <si>
    <t>vodotěsných čerpadel</t>
  </si>
  <si>
    <t>Je pro řízení motorového člunu kategorie malého plavidla potřeba osvědčení?:</t>
  </si>
  <si>
    <t>pouze pro člun s výkonem motoru vyšším než 50 koní</t>
  </si>
  <si>
    <t>Zachraňovaného si při plavání polohujeme:</t>
  </si>
  <si>
    <t>na břicho, hlavou ve směru, kterým poplaveme</t>
  </si>
  <si>
    <t>na záda, hlavou ve směru, kterým poplaveme</t>
  </si>
  <si>
    <t>na záda, nohama ve směru, kterým poplaveme</t>
  </si>
  <si>
    <t>Signál VODU VPŘED! paží:</t>
  </si>
  <si>
    <t>Při požáru travního porostu v oploceném areálu fotovoltaické elektrárny je třeba:</t>
  </si>
  <si>
    <t>odpojit všechny napěťové kabely s oranžovým konektorem</t>
  </si>
  <si>
    <t>odpojit panely tlačítkem u vstupní brány do objektu</t>
  </si>
  <si>
    <t>požadovat a zajistit odpojení FV elektrárny od vnější elektrické sítě</t>
  </si>
  <si>
    <t>Konstrukce, akutně hrozící zřícením, je potřeba:</t>
  </si>
  <si>
    <t>zajistit či strhnout</t>
  </si>
  <si>
    <t>chladit kompaktním proudem vody</t>
  </si>
  <si>
    <t>ohlásit veliteli bojového úseku</t>
  </si>
  <si>
    <t>Výbušné koncentrace par, plynů a prachů na místě zásahu měříme:</t>
  </si>
  <si>
    <t>oxymetrem</t>
  </si>
  <si>
    <t>dozimetrem</t>
  </si>
  <si>
    <t>explozimetrem</t>
  </si>
  <si>
    <t>Z tlakové láhve s acetylenem uniká přes redukční ventil plyn a hoří. Pokud již nejde uzavřít  ventil a láhev je teplá:</t>
  </si>
  <si>
    <t>urazíme vodním proudem plamen a láhev ochlazujeme</t>
  </si>
  <si>
    <t>plamen necháme hořet a z chráněného místa láhev ochlazujeme</t>
  </si>
  <si>
    <t>urazíme plamen a opatrně láhev odneseme na bezpečné místo</t>
  </si>
  <si>
    <t>Při zásahu, kdy hrozí nebezpečí úrazu  elektrickým proudem, použijeme jako nejvhodnějšího hasiva:</t>
  </si>
  <si>
    <t>vodu se smáčedly</t>
  </si>
  <si>
    <t>oxid uhličitý</t>
  </si>
  <si>
    <t>střední pěnu</t>
  </si>
  <si>
    <t>Prvořadým úkolem hasičů provádějící průzkum je:</t>
  </si>
  <si>
    <t>razantně proniknout co nejblíže ohnisku požáru a dostupnými prostředky jej likvidovat</t>
  </si>
  <si>
    <t>zjistit přítomnost lidí a míru jejich ohrožení</t>
  </si>
  <si>
    <t>určit nebezpečí, která hrozí na místě zásahu</t>
  </si>
  <si>
    <t>Na čem je založeno hašení požárů:</t>
  </si>
  <si>
    <t>na rychlosti příjezdu požární jednotky</t>
  </si>
  <si>
    <t>na odstranění jedné ze tří podmínek hoření</t>
  </si>
  <si>
    <t>na správném vybrání hasebního prostředku</t>
  </si>
  <si>
    <t>Hašení hořícího oleje vodou je:</t>
  </si>
  <si>
    <t>povoleno, i když  voda jej hasí špatně</t>
  </si>
  <si>
    <t>zakázáno z důvodu jeho přetečení nebo vzkypění a rozstřikování</t>
  </si>
  <si>
    <t>povoleno jen v případě, že máme dostatečnou zásobu vody</t>
  </si>
  <si>
    <t>Při zásahu na pozemních komunikacích je vhodné:</t>
  </si>
  <si>
    <t>techniku postavit tak, aby chránila zasahující</t>
  </si>
  <si>
    <t>vždy úplně zastavit provoz ve všech směrech</t>
  </si>
  <si>
    <t>nevšímat si dalšího provozu a soustředit se pouze na zásah</t>
  </si>
  <si>
    <t>Krokové napětí:</t>
  </si>
  <si>
    <t>je svorkové napětí na el. Svorkách</t>
  </si>
  <si>
    <t>je napětí ve vzdálenosti 1 kroku od spadlého vodiče</t>
  </si>
  <si>
    <t>je napětí vznikající kolem spadlých vodičů el. vedení vlivem rozdílu potenciálů</t>
  </si>
  <si>
    <t>Nevhodným ochranným prostředkem pro práci na vodě je:</t>
  </si>
  <si>
    <t>plovací vesta</t>
  </si>
  <si>
    <t>zásahová obuv</t>
  </si>
  <si>
    <t>přilba</t>
  </si>
  <si>
    <t>Základní ochrana při nebezpečí ionizujícího záření je:</t>
  </si>
  <si>
    <t>vzdálenost od zářiče, doba vystavení záření, krytí hasiče</t>
  </si>
  <si>
    <t>chirurgické rukavice, přilba</t>
  </si>
  <si>
    <t>ochlazování hasiče</t>
  </si>
  <si>
    <t>Nebezpečí pádu hrozí mimo jiné i při:</t>
  </si>
  <si>
    <t>zásahu v neznámých budovách zejména pak technologických</t>
  </si>
  <si>
    <t>řešení dopravní nehody</t>
  </si>
  <si>
    <t>všude do výšky 1,5 m</t>
  </si>
  <si>
    <t>Nebezpečí podchlazení a omrznutí při zásahu:</t>
  </si>
  <si>
    <t>nehrozí</t>
  </si>
  <si>
    <t>hrozí, ale ne v našich zeměpisných šířkách</t>
  </si>
  <si>
    <t>hrozí, např. i při zásahu na zařízení se zkapalněnými plyny</t>
  </si>
  <si>
    <t>Záchranné práce se zahajují nejdříve v místech, kde:</t>
  </si>
  <si>
    <t>jsou, nebo je naděje, že jsou živé osoby</t>
  </si>
  <si>
    <t>je nejmenší míra rizika</t>
  </si>
  <si>
    <t>je největší míra rizika</t>
  </si>
  <si>
    <t>Kdy je z hlediska efektivity zásahu vhodné nasadit prostředky k čerpání vody:</t>
  </si>
  <si>
    <t>až po opadnutí vody, kdy již nehrozí opětovnému zatopení a tím narušení zdiva a zbytečnému vynakládání PHM</t>
  </si>
  <si>
    <t>ihned</t>
  </si>
  <si>
    <t>co nejdříve</t>
  </si>
  <si>
    <t>Může být roznětka airbagu odpálena případným požárem vozidla?</t>
  </si>
  <si>
    <t>ano, ale jen v případě, že teplota požáru přesáhne 1234 °C</t>
  </si>
  <si>
    <t>Postup při vyprošťovacích pracích při dopravní nehodě se volí?</t>
  </si>
  <si>
    <t>od nejvážnějších zranění k nejlehčím</t>
  </si>
  <si>
    <t xml:space="preserve">od nejlehčích zranění k nejvážnějším </t>
  </si>
  <si>
    <t xml:space="preserve">na závažnosti zranění nezáleží </t>
  </si>
  <si>
    <t>Při vyvádění ohrožených užitkových zvířat odvážeme:</t>
  </si>
  <si>
    <t>všechny kusy najednou</t>
  </si>
  <si>
    <t>jen tolik kusů, kolik jsme schopni najednou vyvést</t>
  </si>
  <si>
    <t>pouze jeden kus</t>
  </si>
  <si>
    <t>Při záchraně osob ze zřícených budov je třeba:</t>
  </si>
  <si>
    <t>předat místo zásahu speleologům</t>
  </si>
  <si>
    <t>použít co největší počet zasahujících hasičů</t>
  </si>
  <si>
    <t>snížit počet zasahujících hasičů na nezbytné minimum</t>
  </si>
  <si>
    <t>Záchrana osob:</t>
  </si>
  <si>
    <t>má přednost před záchranou zvířat a majetku</t>
  </si>
  <si>
    <t>nemá přednost před záchranou zvířat a majetku</t>
  </si>
  <si>
    <t>má přednost před záchranou zvířat, pokud se nejedná o vzácná zvířata</t>
  </si>
  <si>
    <t>K vyvržení hořlavé kapaliny z nádrže dojde v důsledku:</t>
  </si>
  <si>
    <t>použitím pěny s velkým obsahem vody</t>
  </si>
  <si>
    <t>prohřátí celé vrstvy kapaliny nad bod varu vody usazené na dně nádrže</t>
  </si>
  <si>
    <t>náhlým zplynováním zbylé hořlavé kapaliny u dna nádrže od přehřátých stěn nádrže</t>
  </si>
  <si>
    <t>Čím více je hořlavý prach jemnější a sušší, tím je:</t>
  </si>
  <si>
    <t>jemnost a suchost nemá vliv na hořlavost</t>
  </si>
  <si>
    <t>méně nebezpečný</t>
  </si>
  <si>
    <t>nebezpečnější</t>
  </si>
  <si>
    <t>Při požáru tlakových lahví s plyny není možno s tlakovou lahví manipulovat:</t>
  </si>
  <si>
    <t>pokud na ni nelze udržet ruku nebo se z jejího povrchu voda rychle odpaří (teplota na  povrchu lahve je vyšší než 65°C)</t>
  </si>
  <si>
    <t>na které lze udržet ruku</t>
  </si>
  <si>
    <t>pokud se z jejího povrchu neodpařuje voda</t>
  </si>
  <si>
    <t>Pro požáry v podkroví a v půdním prostoru je charakteristické:</t>
  </si>
  <si>
    <t>absence nebezpečí úrazu elektrickým proudem</t>
  </si>
  <si>
    <t>pomalé šíření požáru po konstrukcích střech</t>
  </si>
  <si>
    <t>silné zakouření a vysoká teplota v nesnadno přístupných prostorech</t>
  </si>
  <si>
    <t>Princip přetlakové ventilace:</t>
  </si>
  <si>
    <t>řízené vytlačování kouře čistým vzduchem</t>
  </si>
  <si>
    <t>přirozené odvětrání požářiště vhodně zvolenými otvory na závětrné straně</t>
  </si>
  <si>
    <t>odsávání kouře pomocí proudových čerpadel</t>
  </si>
  <si>
    <t>Jaká je prvotní činnost hasičů u mimořádné události s velkým počtem raněných?</t>
  </si>
  <si>
    <t>vyhledávání, záchrana a třídění raněných osob</t>
  </si>
  <si>
    <t>Program TESTOVÁNÍ - Hasič I. - III. pro SH ČMS vytvořil:</t>
  </si>
  <si>
    <t>vyhledávání, třídění a identifikace osob</t>
  </si>
  <si>
    <t>záchrana, třídění raněných osob a úklid</t>
  </si>
  <si>
    <t>Oblast výbušnosti je charakterizována:</t>
  </si>
  <si>
    <t>dolní a horní mezí výbušnosti</t>
  </si>
  <si>
    <t>střední mezí výbušnosti</t>
  </si>
  <si>
    <t>schopností látek vybuchovat i při nízké teplotě</t>
  </si>
  <si>
    <t>Funkční označení na pracovním stejnokroji členů jednotek SDH obcí nám stanoví:</t>
  </si>
  <si>
    <t>zákon č. 133/1985 Sb. O požární ochraně ve znění pozdějších předpisů</t>
  </si>
  <si>
    <t>vyhláška MV ČR č.247/2001 Sb. Ve znění pozdějších předpisů</t>
  </si>
  <si>
    <t>vyhláška MV ČR č.246/2001 Sb.</t>
  </si>
  <si>
    <t>Jaká norma se zabývá zásadami vnitřní organizace SH ČMS?</t>
  </si>
  <si>
    <t>Stanovy SH ČMS</t>
  </si>
  <si>
    <t>Zápis z jednání Výkonného výboru SHČMS</t>
  </si>
  <si>
    <t>Program Evidence  členů SH ČMS</t>
  </si>
  <si>
    <t>je povinnost ministerstva zemědělství</t>
  </si>
  <si>
    <t>Udržovat zdroje vody tak, aby bylo umožněno čerpání vody pro hašení požárů:</t>
  </si>
  <si>
    <t>není v ČR právně zakotveno, předpisy EU to však ukládají</t>
  </si>
  <si>
    <t>Jak zní oficiální název našeho sdružení –  spolku?</t>
  </si>
  <si>
    <t>Sdružení hasičů a přispívajících z Čech, Moravy a Slezska</t>
  </si>
  <si>
    <t>Sdružení dobrovolných hasičů a hasičů České a Moravské jednoty</t>
  </si>
  <si>
    <t>Sdružení hasičů Čech, Moravy a Slezska (SH ČMS)</t>
  </si>
  <si>
    <t>Která vyhláška upravuje podrobnosti o úkolech a činnosti, např. hasiče na místě zásahu:</t>
  </si>
  <si>
    <t>vyhláška č.226/2005 Sb.</t>
  </si>
  <si>
    <t>Medaili Za příkladnou práci lze udělit:</t>
  </si>
  <si>
    <t>členům-hasičům a organizačním jednotkám SH ČMS nejdříve po 10 letech nepřetržité aktivní práce (u členů hasičů nejdříve po dovršení věku 28 let), lze udělit po 5 letech od udělení čestného uznání OSH</t>
  </si>
  <si>
    <t>členům-hasičům a organizačním jednotkám SH ČMS nejdříve po 10 letech nepřetržité aktivní práce (u členů hasičů nejdříve po dovršení věku 18 let), lze udělit po 5 letech od udělení čestného uznání SDH</t>
  </si>
  <si>
    <t>členům-hasičům a organizačním jednotkám SH ČMS nejdříve po 10 letech nepřetržité aktivní práce, lze udělit po 5 letech od udělení čestného uznání OSH</t>
  </si>
  <si>
    <t>Právo přednostního velení u zásahu je zakotveno v:</t>
  </si>
  <si>
    <t>zákoně č. 133/1985 Sb. O požární ochraně ve znění pozdějších předpisů</t>
  </si>
  <si>
    <t>vyhlášce MV ČR č.247/2001 Sb. Ve znění pozdějších předpisů</t>
  </si>
  <si>
    <t>nařízení vlády č.352/2003 Sb.</t>
  </si>
  <si>
    <t>Jaká je adresa sídla našeho sdružení (spolku)?</t>
  </si>
  <si>
    <t>sídlem sdružení je Praha 2,121 07 Nad divadlem u hasičů 54</t>
  </si>
  <si>
    <t>sídlem sdružení je Praha 2,121 07 Italská 45</t>
  </si>
  <si>
    <t>sídlem sdružení je Praha 2,121 07 Římská 2131/45</t>
  </si>
  <si>
    <t>Druhy jednotek požární ochrany jsou:</t>
  </si>
  <si>
    <t>jednotka HZS okresu, jednotka HZS podniku, jednotka SDH obce, jednotka SDH podniku</t>
  </si>
  <si>
    <t>jednotka HZS okresu, jednotka HZS podniku, jednotka SDH obce, jednotka SH ČMS</t>
  </si>
  <si>
    <t>jednotka HZS kraje, jednotka HZS podniku, jednotka SDH obce, jednotka SDH podniku</t>
  </si>
  <si>
    <t>Titul Zasloužilý hasič:</t>
  </si>
  <si>
    <t>uděluje se nejdříve po 5 letech po udělení medaile ZMZ při dodržení délky 40-ti let členství a dovršení 65-ti let věku</t>
  </si>
  <si>
    <t>uděluje se při dodržení délky 40-ti let členství a dovršení 65-ti let věku</t>
  </si>
  <si>
    <t>uděluje se nejdříve po 5 letech po udělení medaile ZMZ při dodržení délky 35-ti let členství a dovršení 60-ti let věku</t>
  </si>
  <si>
    <t>V jakém právním předpise se jednotky PO dělí podle druhu:</t>
  </si>
  <si>
    <t>zákon č.239/2000 Sb.</t>
  </si>
  <si>
    <t>nařízení vlády č.172/2001 Sb.</t>
  </si>
  <si>
    <t>Základním dokumentem Sdružení hasičů Čech, Moravy a Slezska je:</t>
  </si>
  <si>
    <t>Stanovy Sdružení hasičů ČMS přijaté III. řádným sjezdem v Klatovech 2. a 3.7 2005</t>
  </si>
  <si>
    <t>Jednací, spisový a skartační řád</t>
  </si>
  <si>
    <t>Stanovy hasičských sdružení, spolků a jednot registrovaných Ministerstvem vnitra ČR</t>
  </si>
  <si>
    <t>Definice pojmu „ochrana obyvatelstva“ je uvedena v zákoně:</t>
  </si>
  <si>
    <t>č.238/2000 Sb.,o hasičském záchranném sboru ČR</t>
  </si>
  <si>
    <t>č.239/2000 Sb.,o integrovaném záchranném systému</t>
  </si>
  <si>
    <t>č.240/2000 Sb., o krizovém řízení</t>
  </si>
  <si>
    <t>SH ČMS je pokračovatelem organizací hasičstva, které dříve působily na území Čech, Moravy a Slezska a právním nástupcem Svazu požární ochrany ČSFR na území ČR.Kde a kdy vznikl na našem území 1. český dobrovolný hasičský sbor</t>
  </si>
  <si>
    <t>V Zákupech u České Lípy v roce 1854</t>
  </si>
  <si>
    <t>V Praze v roce 1864</t>
  </si>
  <si>
    <t>Ve Velvarech v roce 1864</t>
  </si>
  <si>
    <t>Jednotky požární ochrany plní úkoly na úseku CO a ochrany obyvatelstva:</t>
  </si>
  <si>
    <t>na základě  zákona č. 133/1985 Sb. O požární ochraně ve znění pozdějších předpisů</t>
  </si>
  <si>
    <t>na základě zákona č.238/2000 Sb.,o hasičském záchranném sboru ČR</t>
  </si>
  <si>
    <t>na základě zákona č.240/2000 Sb., o krizovém řízení</t>
  </si>
  <si>
    <t>Co je pobočný spolek SH ČMS?</t>
  </si>
  <si>
    <t>je spolek s podobným zaměřením činnosti</t>
  </si>
  <si>
    <t>je organizační jednotkou SH ČMS (spolku)</t>
  </si>
  <si>
    <t>je poradním orgánem s omezenou právní odpovědností</t>
  </si>
  <si>
    <t>Požární řád pracoviště : obce</t>
  </si>
  <si>
    <t>definuje činnosti, které mají provést zaměstnanci při vzniku požáru</t>
  </si>
  <si>
    <t>upravuje zásady zabezpečení PO na místech se zvýšeným nebezpečím vzniku požáru</t>
  </si>
  <si>
    <t>obsahuje telefonní čísla na hasiče, záchrannou službu a policii ČR</t>
  </si>
  <si>
    <t>Medaile Za věrnost:</t>
  </si>
  <si>
    <t>uděluje se členům-hasičům a členům mladým hasičům nejdříve po dovršení věku 18-ti let po 10-ti letech členství</t>
  </si>
  <si>
    <t>uděluje se členům-hasičům a členům mladým hasičům nejdříve po dovršení věku 15-ti let po 10-ti letech členství</t>
  </si>
  <si>
    <t>uděluje se členům-hasičům a členům mladým hasičům po 10-ti letech členství</t>
  </si>
  <si>
    <t>Přestupek na úseku požární ochrany je definován:</t>
  </si>
  <si>
    <t>zákonem č.200/1990 Sb., o přestupcích ve znění pozdějších předpisů</t>
  </si>
  <si>
    <t>vyhláškou MV ČR č.246/2001 Sb., o požární prevenci</t>
  </si>
  <si>
    <t>Pobočným spolkem SH ČMS jsou:</t>
  </si>
  <si>
    <t>letní škola instruktorů, Hasičská vzájemná pojišťovna, Fire Edit a výzbrojna</t>
  </si>
  <si>
    <t>všechny odborné rady, kromě kontrolních a revizních rad na všech úrovních</t>
  </si>
  <si>
    <t>KSH, okresní (městská) sdružení hasičů, okrsky, SDH, ústřední hasičské školy a Centrum hasičského hnutí</t>
  </si>
  <si>
    <t>Fyzická osoba poskytnutí osobní pomoci:</t>
  </si>
  <si>
    <t>nesmí odmítnout</t>
  </si>
  <si>
    <t>může odmítnout, pokud by se tím vystavila vážnému ohrožení</t>
  </si>
  <si>
    <t>může odmítnout, pokud nemá odbornou způsobilost v požární ochraně</t>
  </si>
  <si>
    <t>Statutárním orgánem Sboru dobrovolných hasičů je:</t>
  </si>
  <si>
    <t>výbor sboru, za který jedná starosta, velitel nebo některý pověřený člen výboru</t>
  </si>
  <si>
    <t>starosta sboru a jeho náměstek</t>
  </si>
  <si>
    <t>výbor sboru a kontrolní a revizní rada sboru (nebo revizor)</t>
  </si>
  <si>
    <t>Materiální a finanční potřeby jednotky sboru dobrovolných hasičů obce zabezpečuje:</t>
  </si>
  <si>
    <t>občanské sdružení působící na úseku požární ochrany</t>
  </si>
  <si>
    <t>krajský úřad</t>
  </si>
  <si>
    <t>Účast na jednání orgánů:</t>
  </si>
  <si>
    <t>je libovolně přístupná všem členům SH ČMS</t>
  </si>
  <si>
    <t>jednající orgán je oprávněn rozhodnout, že jeho jednání nebo část bude utajené</t>
  </si>
  <si>
    <t>jednání orgánů jsou zpravidla neveřejná. Jednající orgán je však oprávněn že jednání, nebo jeho část je přístupné veřejnosti, nebrání-li tomu vážné důvody</t>
  </si>
  <si>
    <t>Členové jednotek sboru dobrovolných hasičů obcí musí být:</t>
  </si>
  <si>
    <t>starší 21 let</t>
  </si>
  <si>
    <t>starší 18 let</t>
  </si>
  <si>
    <t>starší 15 let</t>
  </si>
  <si>
    <t>Symboly sdružení jsou:</t>
  </si>
  <si>
    <t xml:space="preserve">znak, vlajka a prapor, stejnokroj a logo </t>
  </si>
  <si>
    <t>znak, vlajka, historické přilby a doplňky</t>
  </si>
  <si>
    <t>znak, vlajka, prapor, razítko a zakládací listina sboru</t>
  </si>
  <si>
    <t>Velitele jednotky SDH obce jmenuje:</t>
  </si>
  <si>
    <t>starosta obce, po vyjádření HZS k odborné způsobilosti navrhované osoby</t>
  </si>
  <si>
    <t>starosta obce, po vyjádření SDH ke způsobilosti navrhované osoby</t>
  </si>
  <si>
    <t>ředitel HZS příslušného územního odboru, po obdržení návrhu od starosty obce</t>
  </si>
  <si>
    <t>Členství ve sdružení:</t>
  </si>
  <si>
    <t>je dobrovolné</t>
  </si>
  <si>
    <t>povinné pro členy JSDHO</t>
  </si>
  <si>
    <t>je dobrovolné, ale je nutné mít potvrzení o zdravotním stavu</t>
  </si>
  <si>
    <t>Jedním ze základních právních předpisů vyjadřující zajišťování bezpečnosti ČR je:</t>
  </si>
  <si>
    <t>zákon č. 133/1985 Sb., o požární ochraně, ve znění pozdějších předpisů</t>
  </si>
  <si>
    <t>zákon č. 238/2000 Sb., o HZS ČR, ve znění pozdějších předpisů</t>
  </si>
  <si>
    <t>Ústavní zákon č. 110/1998 Sb., o bezpečnosti ČR, ve znění pozdějších předpisů</t>
  </si>
  <si>
    <t>Jaké jsou druhy členství ve sdružení?</t>
  </si>
  <si>
    <t>skupinové členství</t>
  </si>
  <si>
    <t xml:space="preserve">podmíněné členství </t>
  </si>
  <si>
    <t>řádné a mimořádné členství</t>
  </si>
  <si>
    <t>Zákon o krizovém řízení má ve Sbírce zákonů označení:</t>
  </si>
  <si>
    <t>č. 239/2000 Sb.</t>
  </si>
  <si>
    <t>č. 240/2000 Sb.</t>
  </si>
  <si>
    <t>č. 248/2000 Sb.</t>
  </si>
  <si>
    <t>Hasičem se stává:</t>
  </si>
  <si>
    <t>fyzická osoba starší 18 let za podmínek, které jsou uvedeny ve Stanovách SH ČMS po podání písemné přihlášky s vlastnoručním podpisem, schválené výborem sboru</t>
  </si>
  <si>
    <t>fyzická osoba starší 15 let po souhlasu rodičů</t>
  </si>
  <si>
    <t>fyzická osoba starší 15 let po souhlasu rodičů a na doporučení lékaře</t>
  </si>
  <si>
    <t>Nouzový stav vyhlašuje:</t>
  </si>
  <si>
    <t>parlament ČR</t>
  </si>
  <si>
    <t>vláda ČR</t>
  </si>
  <si>
    <t>poslanecká sněmovna</t>
  </si>
  <si>
    <t>vyhláška MV č. 247/2001 Sb., ve znění pozdějších předpisů</t>
  </si>
  <si>
    <t>vyhláška MV č. 246/2001 Sb.</t>
  </si>
  <si>
    <t>vyhláška č. 226/2001 Sb.</t>
  </si>
  <si>
    <t>hlasy nadpoloviční většiny všech hlasů bez ohledu na počet přítomných</t>
  </si>
  <si>
    <t>Pokud rozhodovací orgány SH ČMS rozhodují při svém jednání tzv. “absolutní většinou“, rozumí se tím:</t>
  </si>
  <si>
    <t>hlasy nadpoloviční většiny přítomných</t>
  </si>
  <si>
    <t>hlasy dvoutřetinové většiny přítomných</t>
  </si>
  <si>
    <t>K hlavním úkolům ochrany obyvatelstva patří:</t>
  </si>
  <si>
    <t>hlásné služby, zatemňování a pohřební služby</t>
  </si>
  <si>
    <t>evidence zařízení a materiálu civilní ochrany</t>
  </si>
  <si>
    <t>varování, evakuace, ukrytí a nouzové přežití obyvatelstva</t>
  </si>
  <si>
    <t>Při používání tepelných spotřebičů se nevychladlý popel ukládá:</t>
  </si>
  <si>
    <t>do nehořlavých uzavíratelných nádob</t>
  </si>
  <si>
    <t>do nehořlavých nádob, další požadavky nejsou stanoveny</t>
  </si>
  <si>
    <t>nevychladlý popel se nesmí vybírat</t>
  </si>
  <si>
    <t>Název varovného signálu v ČR je:</t>
  </si>
  <si>
    <t>všeobecná výstraha</t>
  </si>
  <si>
    <t>katastrofa</t>
  </si>
  <si>
    <t>mimořádná událost</t>
  </si>
  <si>
    <t>Aby došlo k požáru, musí být splněny tyto tři podmínky:</t>
  </si>
  <si>
    <t>přítomnost nízké teploty, hořlavé látky a vody</t>
  </si>
  <si>
    <t>přítomnost vzduchu, hořlavé látky a zdroje zapálení</t>
  </si>
  <si>
    <t>přítomnost hořlavé látky a hélia</t>
  </si>
  <si>
    <t>Ověřování provozuschopnosti jednotného systému varování a vyrozumění se provádí:</t>
  </si>
  <si>
    <t>zpravidla každou první středu v měsíci ve 12 hodin</t>
  </si>
  <si>
    <t>vždy každou středu v měsíci ve 12 hodin</t>
  </si>
  <si>
    <t>dvakrát ročně, a to první středu v měsíci únoru a říjnu</t>
  </si>
  <si>
    <t>Propan-butan je:</t>
  </si>
  <si>
    <t>zkapalněný uhlovodíkový plyn lehčí než vzduch</t>
  </si>
  <si>
    <t>zkapalněný uhlovodíkový plyn těžší než vzduch</t>
  </si>
  <si>
    <t>hořlavá kapalina těžší než voda</t>
  </si>
  <si>
    <t>Krizové stavy v případě mimořádné události:</t>
  </si>
  <si>
    <t>stav nebezpečí, nouzový stav, stav ohrožení obce, nebezpečný stav</t>
  </si>
  <si>
    <t>stav nebezpečí, nouzový stav, stav ohrožení státu, stav válečný</t>
  </si>
  <si>
    <t>stav nouze, stav hospodářských opatření, stav válečný</t>
  </si>
  <si>
    <t>Varovný signál je vyhlašován:</t>
  </si>
  <si>
    <t>přerušovaným tónem sirény po dobu 140 sekund</t>
  </si>
  <si>
    <t>kolísavým tónem sirény po dobu 140 sekund</t>
  </si>
  <si>
    <t>nepřerušovaným tónem sirény po dobu 140 sekund</t>
  </si>
  <si>
    <t>Vybírací otvor v komínovém plášti je umístěn:</t>
  </si>
  <si>
    <t>v půdním prostoru</t>
  </si>
  <si>
    <t>na střeše</t>
  </si>
  <si>
    <t>v nejnižším místě komínu</t>
  </si>
  <si>
    <t>Ukládání pohonných hmot v garážích fyzickými osobami:</t>
  </si>
  <si>
    <t>je omezeno právním předpisem</t>
  </si>
  <si>
    <t>je omezeno pouze u hromadných garáží</t>
  </si>
  <si>
    <t>je omezeno pouze u garáží ve vlastnictví fyzických osob</t>
  </si>
  <si>
    <t>Akustická zkouška sirén se provádí:</t>
  </si>
  <si>
    <t>V garáži pro silniční vozidlo nesmí být instalována topidla:</t>
  </si>
  <si>
    <t>elektrická</t>
  </si>
  <si>
    <t>na tuhá paliva</t>
  </si>
  <si>
    <t>kovové články ústředního vytápění</t>
  </si>
  <si>
    <t>Fyzická osoba pobývající na území ČR má:</t>
  </si>
  <si>
    <t>právo na informace o opatřeních k zabezpečení ochrany obyvatelstva</t>
  </si>
  <si>
    <t>povinnost se informovat o opatřeních k zabezpečení ochrany obyvatelstva</t>
  </si>
  <si>
    <t>povinnost se zúčastňovat školení k ochraně obyvatelstva organizovaných obecním úřadem</t>
  </si>
  <si>
    <t>Pevné palivo se musí ukládat:</t>
  </si>
  <si>
    <t>odděleně od jiných druhů paliv nebo hořlavých nebo hoření podporujících látek</t>
  </si>
  <si>
    <t>jen odděleně od kapalných paliv</t>
  </si>
  <si>
    <t>odděleně na volném prostranství nebo pod krytým přístřeškem</t>
  </si>
  <si>
    <t>Tísňová informace je předávána po vyhlášení varovného signálu:</t>
  </si>
  <si>
    <t>v čase dohodnutém s hromadnými informačními prostředky</t>
  </si>
  <si>
    <t>nejpozději do 30 minut po vyhlášení varovného signálu</t>
  </si>
  <si>
    <t>bezodkladně</t>
  </si>
  <si>
    <t>x</t>
  </si>
  <si>
    <t>Nastavení On-line Testu</t>
  </si>
  <si>
    <t>Označte křížkem okruhy, které hodláte testovat a zadejte počet otázek z daného okruhu</t>
  </si>
  <si>
    <t>Počet okruhů otázek:</t>
  </si>
  <si>
    <t>PocOkr</t>
  </si>
  <si>
    <t>PocOtzOkr</t>
  </si>
  <si>
    <t>Program pro TESTOVÁNÍ</t>
  </si>
  <si>
    <t>Verze programu:</t>
  </si>
  <si>
    <t>54.</t>
  </si>
  <si>
    <t>55.</t>
  </si>
  <si>
    <t>56.</t>
  </si>
  <si>
    <t>57.</t>
  </si>
  <si>
    <t>58.</t>
  </si>
  <si>
    <t>59.</t>
  </si>
  <si>
    <t>106.</t>
  </si>
  <si>
    <t>107.</t>
  </si>
  <si>
    <t>Start</t>
  </si>
  <si>
    <t>O.</t>
  </si>
  <si>
    <t>PL/D:</t>
  </si>
  <si>
    <t>I. KS</t>
  </si>
  <si>
    <t>z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</si>
  <si>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</si>
  <si>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</si>
  <si>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</si>
  <si>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</si>
  <si>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</si>
  <si>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</si>
  <si>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</si>
  <si>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</si>
  <si>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</si>
  <si>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</si>
  <si>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</si>
  <si>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</si>
  <si>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140.</t>
  </si>
  <si>
    <t>www.dh.cz</t>
  </si>
  <si>
    <t>Znalost</t>
  </si>
  <si>
    <t>správná odpověď</t>
  </si>
  <si>
    <t>odpověď zkoušeného</t>
  </si>
  <si>
    <t>Hasič I. - III. stupně</t>
  </si>
  <si>
    <t>(III)</t>
  </si>
  <si>
    <t>(II)</t>
  </si>
  <si>
    <t>(I)</t>
  </si>
  <si>
    <t>PROTOKOL</t>
  </si>
  <si>
    <t>o splnění zkoušek k získání odbornosti</t>
  </si>
  <si>
    <t>Titul, jméno, příjmení :</t>
  </si>
  <si>
    <t>Datum zkoušky:</t>
  </si>
  <si>
    <t>* splňovanou odbornost zakroužkujte</t>
  </si>
  <si>
    <t>TEST:</t>
  </si>
  <si>
    <t>Oblast "A"</t>
  </si>
  <si>
    <t>C</t>
  </si>
  <si>
    <t>Oblast "B"</t>
  </si>
  <si>
    <t>Oblast "C"</t>
  </si>
  <si>
    <t>Oblast "D"</t>
  </si>
  <si>
    <t>Počet chyb v testu:</t>
  </si>
  <si>
    <t>ÚSTNÍ ZKOUŠKY :</t>
  </si>
  <si>
    <r>
      <t xml:space="preserve">Zkoušený při ověření znalostí odbornosti        </t>
    </r>
    <r>
      <rPr>
        <b/>
        <sz val="14"/>
        <rFont val="Times New Roman CE"/>
        <family val="1"/>
      </rPr>
      <t>uspěl       /      neuspěl</t>
    </r>
  </si>
  <si>
    <t>Předseda zkušební komise</t>
  </si>
  <si>
    <t>Podpis:</t>
  </si>
  <si>
    <t>Členové zkušební komise</t>
  </si>
  <si>
    <t>HASIČ       I.       II.       III.    stupně*</t>
  </si>
  <si>
    <t>Téma:</t>
  </si>
  <si>
    <t>Oblasti:</t>
  </si>
  <si>
    <t>I.</t>
  </si>
  <si>
    <t>II.</t>
  </si>
  <si>
    <t>III.</t>
  </si>
  <si>
    <t>IV.</t>
  </si>
  <si>
    <t>V.</t>
  </si>
  <si>
    <t>test č.:</t>
  </si>
  <si>
    <t>v</t>
  </si>
  <si>
    <t>vydává</t>
  </si>
  <si>
    <t>paní (panu)</t>
  </si>
  <si>
    <t>Jméno a příjmení</t>
  </si>
  <si>
    <t>Datum narození</t>
  </si>
  <si>
    <t>Adresa bydliště</t>
  </si>
  <si>
    <t>Č. průkazu člena SH ČMS</t>
  </si>
  <si>
    <t>OSVĚDČENÍ</t>
  </si>
  <si>
    <t>o úspěšném absolvování odbornosti SH ČMS v oblasti represe</t>
  </si>
  <si>
    <t>s právem člena SH ČMS nosit odznak odbornosti SH ČMS</t>
  </si>
  <si>
    <t>HASIČ   III. /   II. /  I. *</t>
  </si>
  <si>
    <t>V</t>
  </si>
  <si>
    <t>dne</t>
  </si>
  <si>
    <t>Razítko OSH (KSH)</t>
  </si>
  <si>
    <t>nebo školského zařízení SH ČMS</t>
  </si>
  <si>
    <t>vedoucí ÚORV, OORV, KORV</t>
  </si>
  <si>
    <t>starosta SH ČMS (OSH, KSH ČMS) nebo ředitel škol. zařízení</t>
  </si>
  <si>
    <t>Sdružrní hasičů Čech, Moravy a Slezska</t>
  </si>
  <si>
    <t>Krajské (Okresní) sdružení hasičů Čech, Moravy a Slezska</t>
  </si>
  <si>
    <t>ÚHŠ Sdružení hasičů Čech, Moravy a Slezska</t>
  </si>
  <si>
    <t>narozené(narozenému)</t>
  </si>
  <si>
    <t>* nehodící se škrtněte</t>
  </si>
  <si>
    <t>(bytem</t>
  </si>
  <si>
    <t>)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</si>
  <si>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</si>
  <si>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</si>
  <si>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</si>
  <si>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</si>
  <si>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</si>
  <si>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</si>
  <si>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</si>
  <si>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</si>
  <si>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</si>
  <si>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</si>
  <si>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</si>
  <si>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</si>
  <si>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</si>
  <si>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</si>
  <si>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</si>
  <si>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</si>
  <si>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</si>
  <si>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</si>
  <si>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</si>
  <si>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</si>
  <si>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</si>
  <si>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</si>
  <si>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</si>
  <si>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</si>
  <si>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</si>
  <si>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</si>
  <si>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</si>
  <si>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tisk=</t>
  </si>
  <si>
    <t>T</t>
  </si>
  <si>
    <t>Kategorie:</t>
  </si>
  <si>
    <t>PocTest</t>
  </si>
  <si>
    <t>test=</t>
  </si>
  <si>
    <t>hodn=</t>
  </si>
  <si>
    <t>Číslo testu</t>
  </si>
  <si>
    <t>Tabulka odpovědí</t>
  </si>
  <si>
    <t>Pozn.: Číslo v zeleném poli představuje maximální počet otázek z jedné oblasti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</si>
  <si>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</si>
  <si>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</si>
  <si>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</si>
  <si>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</si>
  <si>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</si>
  <si>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</si>
  <si>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</si>
  <si>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</si>
  <si>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</si>
  <si>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</si>
  <si>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</si>
  <si>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</si>
  <si>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</si>
  <si>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</si>
  <si>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</si>
  <si>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</si>
  <si>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</si>
  <si>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</si>
  <si>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milan.hoffmann@seznam.cz</t>
  </si>
  <si>
    <t>40.</t>
  </si>
  <si>
    <t>41.</t>
  </si>
  <si>
    <t>42.</t>
  </si>
  <si>
    <t>Otázka č.</t>
  </si>
  <si>
    <t>Prohlížení / Učení otázek</t>
  </si>
  <si>
    <t>Správná odpověď:</t>
  </si>
  <si>
    <t>43.</t>
  </si>
  <si>
    <t>44.</t>
  </si>
  <si>
    <t>45.</t>
  </si>
  <si>
    <t>46.</t>
  </si>
  <si>
    <t>On-line TEST</t>
  </si>
  <si>
    <t>Nastavení Uživatele</t>
  </si>
  <si>
    <t>Příjmení:</t>
  </si>
  <si>
    <t>OSH:</t>
  </si>
  <si>
    <t>Hoffmann</t>
  </si>
  <si>
    <t>Milan</t>
  </si>
  <si>
    <t>Chotěšov</t>
  </si>
  <si>
    <t>Plzeň - Jih</t>
  </si>
  <si>
    <t>Celkem test:</t>
  </si>
  <si>
    <t>Rotace:</t>
  </si>
  <si>
    <t>Promíchávat odpovědi</t>
  </si>
  <si>
    <t>Prohlížení chybných odpovědí</t>
  </si>
  <si>
    <t>Chyba č.</t>
  </si>
  <si>
    <t>Jméno:</t>
  </si>
  <si>
    <t>SDH:</t>
  </si>
  <si>
    <t>Otázka:</t>
  </si>
  <si>
    <t>Chyba:</t>
  </si>
  <si>
    <t>Celkem:</t>
  </si>
  <si>
    <t>Správná:</t>
  </si>
  <si>
    <t>Odpověď:</t>
  </si>
  <si>
    <t>Okruh:</t>
  </si>
  <si>
    <t>CisOtz</t>
  </si>
  <si>
    <t>i =</t>
  </si>
  <si>
    <t>Hodnocení:</t>
  </si>
  <si>
    <t>Otázek:</t>
  </si>
  <si>
    <t>Ano/NE</t>
  </si>
  <si>
    <t>103.</t>
  </si>
  <si>
    <t>104.</t>
  </si>
  <si>
    <t>105.</t>
  </si>
  <si>
    <t>Nastavení programu</t>
  </si>
  <si>
    <t>99.</t>
  </si>
  <si>
    <t>100.</t>
  </si>
  <si>
    <t>101.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</si>
  <si>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</si>
  <si>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</si>
  <si>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</si>
  <si>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</si>
  <si>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</si>
  <si>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</si>
  <si>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</si>
  <si>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</si>
  <si>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</si>
  <si>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102.</t>
  </si>
  <si>
    <t>47.</t>
  </si>
  <si>
    <t>48.</t>
  </si>
  <si>
    <t>49.</t>
  </si>
  <si>
    <t>50.</t>
  </si>
  <si>
    <t>51.</t>
  </si>
  <si>
    <t>52.</t>
  </si>
  <si>
    <t>53.</t>
  </si>
  <si>
    <t>+420 731 428 398</t>
  </si>
  <si>
    <t>Vojanova 760/49</t>
  </si>
  <si>
    <t>www.oshpj.cz</t>
  </si>
  <si>
    <t>Volba šablony</t>
  </si>
  <si>
    <t>Pozn.: Vygenerování TESTu se provede, pokud celkový počet otázek nepřekročí číslo 30 či 140 (v závislosti na volbě šablony).</t>
  </si>
  <si>
    <t>+420 373 540 062</t>
  </si>
  <si>
    <t>generátor=</t>
  </si>
  <si>
    <t>Počet otázek:</t>
  </si>
  <si>
    <t>Úspěšnost:</t>
  </si>
  <si>
    <t>On-line TEST - Kontrola / Oprava testu</t>
  </si>
  <si>
    <t>Vaše původní odpověď na tuto otázku je:</t>
  </si>
  <si>
    <t>Chyby:</t>
  </si>
  <si>
    <t>Úspěšn.: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</si>
  <si>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</si>
  <si>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</si>
  <si>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</si>
  <si>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</si>
  <si>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</si>
  <si>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</si>
  <si>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</si>
  <si>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</si>
  <si>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</si>
  <si>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</si>
  <si>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</si>
  <si>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</si>
  <si>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</t>
  </si>
  <si>
    <t>X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</si>
  <si>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</si>
  <si>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</si>
  <si>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</si>
  <si>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</si>
  <si>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</si>
  <si>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</si>
  <si>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</si>
  <si>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</si>
  <si>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</si>
  <si>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</si>
  <si>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Autor programu:</t>
  </si>
  <si>
    <t>Ing. Milan Hoffmann</t>
  </si>
  <si>
    <t>Kontakt</t>
  </si>
  <si>
    <t>Ing. Milan HOFFMANN</t>
  </si>
  <si>
    <t>318 00 PLZEŇ</t>
  </si>
  <si>
    <t>tel.:</t>
  </si>
  <si>
    <t>mobil:</t>
  </si>
  <si>
    <t>+420 606 916 333</t>
  </si>
  <si>
    <t>mail:</t>
  </si>
  <si>
    <t>hoffi@atlas.cz</t>
  </si>
  <si>
    <t>www:</t>
  </si>
  <si>
    <t>www.multiweb.cz/hoffmann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</si>
  <si>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</si>
  <si>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</si>
  <si>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</si>
  <si>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</si>
  <si>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</si>
  <si>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</si>
  <si>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</si>
  <si>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</si>
  <si>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</si>
  <si>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</si>
  <si>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</si>
  <si>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</si>
  <si>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</si>
  <si>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</si>
  <si>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</si>
  <si>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</si>
  <si>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</si>
  <si>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</si>
  <si>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</si>
  <si>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135.</t>
  </si>
  <si>
    <t>136.</t>
  </si>
  <si>
    <t>137.</t>
  </si>
  <si>
    <t>138.</t>
  </si>
  <si>
    <t>139.</t>
  </si>
  <si>
    <t>test č.</t>
  </si>
  <si>
    <t>Název okruhu:</t>
  </si>
  <si>
    <t>Max. počet otázek</t>
  </si>
  <si>
    <t>Max</t>
  </si>
  <si>
    <t>Známka MH:</t>
  </si>
  <si>
    <t>Známka PS</t>
  </si>
  <si>
    <t xml:space="preserve">II. KS </t>
  </si>
  <si>
    <t>a)</t>
  </si>
  <si>
    <t>B</t>
  </si>
  <si>
    <t>A</t>
  </si>
  <si>
    <t>D</t>
  </si>
  <si>
    <t>b)</t>
  </si>
  <si>
    <t>c)</t>
  </si>
  <si>
    <t>oblast A</t>
  </si>
  <si>
    <t>Právní předpisy a předpisy SH ČMS</t>
  </si>
  <si>
    <t>oblast B</t>
  </si>
  <si>
    <t>Prevence a ochrana obyvatel</t>
  </si>
  <si>
    <t>Názvosloví v PO, technické prostředky, cvičební řád</t>
  </si>
  <si>
    <t>oblast C</t>
  </si>
  <si>
    <t>Specielní zásahy, požární taktika</t>
  </si>
  <si>
    <t>oblast D</t>
  </si>
  <si>
    <t>oblast A-(III)</t>
  </si>
  <si>
    <t>oblast A-(II)</t>
  </si>
  <si>
    <t>oblast A-(I)</t>
  </si>
  <si>
    <t>oblast B-(III)</t>
  </si>
  <si>
    <t>oblast B-(II)</t>
  </si>
  <si>
    <t>oblast B-(I)</t>
  </si>
  <si>
    <t>oblast C-(III)</t>
  </si>
  <si>
    <t>oblast C-(II)</t>
  </si>
  <si>
    <t>oblast C-(I)</t>
  </si>
  <si>
    <t>oblast D-(III)</t>
  </si>
  <si>
    <t>oblast D-(II)</t>
  </si>
  <si>
    <t>oblast D-(I)</t>
  </si>
  <si>
    <t>Fyzická osoba je mimo jiné povinna ze zákona o PO č.133/1985 Sb.ve znění pozdějších předpisů:</t>
  </si>
  <si>
    <t>Polychlorované bifenyly detekujeme:</t>
  </si>
  <si>
    <t>detekční technikou z běžné výbavy jednotky</t>
  </si>
  <si>
    <t>detekční technikou chemické labolatoře</t>
  </si>
  <si>
    <t>osobními detekčními prostředky</t>
  </si>
  <si>
    <t>Intoxikací se rozumí:</t>
  </si>
  <si>
    <t>vniknutí toxické látky do organismu</t>
  </si>
  <si>
    <t>potřísnění oděvu toxickou látkou</t>
  </si>
  <si>
    <t>odstranění toxické látky z povrchu těla</t>
  </si>
  <si>
    <t>Mezi požárně technické charakteristiky hořlavých látek patří např.:</t>
  </si>
  <si>
    <t>bod vzplanutí</t>
  </si>
  <si>
    <t>teplota vzplanutí</t>
  </si>
  <si>
    <t>teplota uhasínání</t>
  </si>
  <si>
    <t>AIII</t>
  </si>
  <si>
    <t>AII</t>
  </si>
  <si>
    <t>AI</t>
  </si>
  <si>
    <t>BIII</t>
  </si>
  <si>
    <t>BII</t>
  </si>
  <si>
    <t>BI</t>
  </si>
  <si>
    <t>CIII</t>
  </si>
  <si>
    <t>CII</t>
  </si>
  <si>
    <t>CI</t>
  </si>
  <si>
    <t>DIII</t>
  </si>
  <si>
    <t>DII</t>
  </si>
  <si>
    <t>DI</t>
  </si>
  <si>
    <t>na všechny osoby v místech ohrožených mimořádnou událostí s výjimkou osob, které se budou podílet na záchranných pracích</t>
  </si>
  <si>
    <t xml:space="preserve"> Hodnocení On-line TESTu - HASIČ</t>
  </si>
  <si>
    <t>a) Sdružení hasičů a přispívajících z Čech, Moravy a Slezska</t>
  </si>
  <si>
    <t>b) Sdružení dobrovolných hasičů a hasičů České a Moravské jednoty</t>
  </si>
  <si>
    <t>c) Sdružení hasičů Čech, Moravy a Slezska (SH ČMS)</t>
  </si>
  <si>
    <t>a) požárních čerpadel</t>
  </si>
  <si>
    <t>b) speciálních čerpadel s napojením na sběrače</t>
  </si>
  <si>
    <t>c) vodotěsných čerpadel</t>
  </si>
  <si>
    <t>KONEC</t>
  </si>
  <si>
    <t>19. K odčerpání ropných látek z hladiny používáme:</t>
  </si>
  <si>
    <t>Specielní zásahy, požární taktika, (III)</t>
  </si>
  <si>
    <t>Specielní zásahy, požární taktika, (I)</t>
  </si>
  <si>
    <t>počínat si tak, aby nedocházelo ke vzniku požárů, zejména při používání tepelných, elektrických, plynových a jiných spotřebičů a komínů, při skladování a používání hořlavých nebo požárně nebezpečných látek, manipulaci s nimi nebo s otevřeným ohněm či jiným zdrojem zapálení - nemusí oznamovat územně příslušnému HZS každý požár</t>
  </si>
  <si>
    <t>počínat si tak, aby nedocházelo ke vzniku požáru, zejména při používání tepelných, elektrických, plynových a jiných spotřebičů a komínů, při skladování a používání hořlavých nebo požárně nebezpečných látek manipulaci s nimi nebo s otevřeným ohněm či jiným zdrojem zapálení - oznamovat bez odkladu územně příslušnému HZS každý velký požár vzniklý při činnostech, které vykonává nebo v prostorách, které vlastní nebo užívá</t>
  </si>
  <si>
    <t>počínat si tak, aby zejména při používání tepelných, elektrických, plynových a jiných spotřebičů nedocházelo ke vzniku velkého požáru - oznamovat bez odkladu územně příslušnému HZS každý velký požár vzniklý při činnostech, které vykonává nebo v prostorách, které vlastní nebo užívá</t>
  </si>
  <si>
    <t>TEST byl dokončen, vrať se na úvodní stránku</t>
  </si>
  <si>
    <t/>
  </si>
  <si>
    <t>Oblast A</t>
  </si>
  <si>
    <t>Oblast B</t>
  </si>
  <si>
    <t>Oblast C</t>
  </si>
  <si>
    <t>Oblast D</t>
  </si>
  <si>
    <t>Výkonný výbor OSH je:</t>
  </si>
  <si>
    <t>poradním orgánem</t>
  </si>
  <si>
    <t>rozhodovacím orgánem</t>
  </si>
  <si>
    <t>výkonným orgánem</t>
  </si>
  <si>
    <t>Základními složkami integrovaného záchranného systému jsou:</t>
  </si>
  <si>
    <t>HZS ČR, zdravotnická záchranná služba a Policie ČR</t>
  </si>
  <si>
    <t>Policie ČR, Městská policie, armáda ČR</t>
  </si>
  <si>
    <t>HZS ČR, jednotky požární ochrany zařazené do plošného pokrytí kraje jednotkami PO, zdravotnická záchranná služba a Policie ČR</t>
  </si>
  <si>
    <t>Jmenovka na vycházkové uniformě SHČMS se nosí:</t>
  </si>
  <si>
    <t>na pravé straně klopy kapsy</t>
  </si>
  <si>
    <t>nad pravou kapsou</t>
  </si>
  <si>
    <t>na levé straně klopy kapsy</t>
  </si>
  <si>
    <t>Integrovaným záchranným systémem se rozumí:</t>
  </si>
  <si>
    <t>stálý řídící orgán provádějící zásahy</t>
  </si>
  <si>
    <t>koordinovaný postup jeho složek při přípravě na mimořádné události a při provádění záchranných a likvidačních prací</t>
  </si>
  <si>
    <t>postup jedné složky při provádění záchranných a likvidačních pracích</t>
  </si>
  <si>
    <t>Vědomě bezdůvodně přivolat jednotku PO:</t>
  </si>
  <si>
    <t>nikdo nesmí</t>
  </si>
  <si>
    <t>mohou lidé mladší 4 let a starší 70 let</t>
  </si>
  <si>
    <t>nesmí nikdo, vyjma vyšších funkcionářů SDH a HZS</t>
  </si>
  <si>
    <t>Na vycházkovém stejnokroji SH ČMS se odznaky odbornosti nosí:</t>
  </si>
  <si>
    <t>nad levou kapsou</t>
  </si>
  <si>
    <t>není určeno žádným předpisem</t>
  </si>
  <si>
    <t>Nejvyšším předpisem podle kterého se řídí PO je:</t>
  </si>
  <si>
    <t>vyhláška MV ČR č.23/96 Sb.</t>
  </si>
  <si>
    <t>zákon ČNR č.87/99 Sb. O požární ochraně ve znění pozdějších předpisů</t>
  </si>
  <si>
    <t>zákon ČNR č.133/1985 Sb. O požární ochraně ve znění pozdějších předpisů</t>
  </si>
  <si>
    <t>Cílem činnosti SH ČMS je mimo jiné:</t>
  </si>
  <si>
    <t>získávat co nejvíce občanů k provádění preventivně výchovné činnosti na úseku civilní ochrany obyvatel</t>
  </si>
  <si>
    <t>získávat a připravovat muže i ženy do řad příslušníků Hasičského záchranného sboru ČR</t>
  </si>
  <si>
    <t>spolupůsobit při vytváření podmínek k účinné ochraně života a zdraví občanů a majetku před požáry a při poskytování pomoci při živelních pohromách a jiných událostech</t>
  </si>
  <si>
    <t>Místem mimořádné události je:</t>
  </si>
  <si>
    <t>místo, kde došlo k havárii, požáru, nehodě</t>
  </si>
  <si>
    <t>místo škodlivého působení sil a jevů vyvolaných činností člověka, přírodními vlivy a také havárie, které ohrožují život, zdraví, majetek nebo životní prostředí a vyžadují provedení záchranných a likvidačních prací</t>
  </si>
  <si>
    <t>místo, ve kterém došlo k poruše nebezpečné technologie</t>
  </si>
  <si>
    <t>Čím je vymezena činnost SH ČMS?</t>
  </si>
  <si>
    <t>činnost SH ČMS je vymezena Ústavou a zákony ČR a stanovami sdružení</t>
  </si>
  <si>
    <t>činnost SH ČMS je vymezena Organizačním a jednacím řádem</t>
  </si>
  <si>
    <t>činnost SH ČMS je vymezena Zákonem č. 133/1985 Sb., o požární ochraně</t>
  </si>
  <si>
    <t>Zdroje vody pro hašení požáru a jejich trvalou použitelnost zabezpečuje:</t>
  </si>
  <si>
    <t>místní vodohospodářské družstvo</t>
  </si>
  <si>
    <t>rybářský spolek</t>
  </si>
  <si>
    <t>obec</t>
  </si>
  <si>
    <t>SH ČMS na základě stanov spolupracuje:</t>
  </si>
  <si>
    <t>s jinými spolky, zejména působícími při výchově mládeže v protidrogových centrech</t>
  </si>
  <si>
    <t>s jinými spolky, zejména působícími na úseku požární ochrany, nebo které se tohoto úseku svou činností dotýkají, se zahraničními zejména hasičskými organizacemi</t>
  </si>
  <si>
    <t>s jinými spolky a organizacemi, které organizují dobročinné akce</t>
  </si>
  <si>
    <t>Velitel zásahu se určuje podle:</t>
  </si>
  <si>
    <t>druhu školení která absolvoval a délky praxe ve funkci velitele jednotky</t>
  </si>
  <si>
    <t>vyhlášky MV  ČR č. 247/2001 Sb., o organizaci jednotek požární ochrany, ve znění pozdějších předpisů</t>
  </si>
  <si>
    <t>velikosti jednotky a druhu techniky se kterou se zásahu zúčastnil</t>
  </si>
  <si>
    <t>Odborné rady jsou:</t>
  </si>
  <si>
    <t>pracovním orgánem</t>
  </si>
  <si>
    <t>Krby s otevřeným ohništěm musí být připojené:</t>
  </si>
  <si>
    <t>do svislého kouřovodu s funkcí komína</t>
  </si>
  <si>
    <t>samostatným kouřovodem do samostatného komína</t>
  </si>
  <si>
    <t>samostatným kouřovodem do společného komínového průduchu</t>
  </si>
  <si>
    <t>Kolik varovných signálů v ČR máme:</t>
  </si>
  <si>
    <t>Láhve s propan-butanem nesmíme ukládat:</t>
  </si>
  <si>
    <t>venku u domu</t>
  </si>
  <si>
    <t>v plechové skříni</t>
  </si>
  <si>
    <t>v místnosti s podlahou pod povrchem okolního terénu</t>
  </si>
  <si>
    <t>Kolik se v ČR používá stupňů povodňové aktivity:</t>
  </si>
  <si>
    <t>2 – ohrožení, pohroma</t>
  </si>
  <si>
    <t>3 – bdělost, pohotovost, ohrožení</t>
  </si>
  <si>
    <t>4 – bdělost, aktivace, ohrožení, krize</t>
  </si>
  <si>
    <t>Kontrola komínů v objektech ve vlastnictví fyzických osob je prováděna:</t>
  </si>
  <si>
    <t>na základě objednávky fyzické osoby</t>
  </si>
  <si>
    <t>pravidelně 6x ročně územně příslušným kominíkem</t>
  </si>
  <si>
    <t>automaticky ve stanovených lhůtách</t>
  </si>
  <si>
    <t>Ochranou obyvatelstva se rozumí:</t>
  </si>
  <si>
    <t>varování, evakuace, ukrytí za stavu ohrožení státu</t>
  </si>
  <si>
    <t>plnění úkolů civilní ochrany, zejména varování, evakuace, ukrytí a nouzové přežití obyvatelstva a další opatření k zabezpečení jeho ochrany života, zdraví a majetku</t>
  </si>
  <si>
    <t>plnění úkolů civilní obrany, zejména koordinovaný postup na válečný stav</t>
  </si>
  <si>
    <t>Čištění spalinové cesty sloužící pro odtah spalin od spotřebiče na pevná paliva o jmenovitém výkonu do 50 kW včetně:</t>
  </si>
  <si>
    <t>není možné provádět svépomocí</t>
  </si>
  <si>
    <t>je možné provádět svépomocí za přítomnosti kominíka</t>
  </si>
  <si>
    <t>je možné provádět svépomocí</t>
  </si>
  <si>
    <t>Slovní označení II. stupně povodňové aktivity je:</t>
  </si>
  <si>
    <t>bdělost</t>
  </si>
  <si>
    <t>pohotovost</t>
  </si>
  <si>
    <t>ohrožení</t>
  </si>
  <si>
    <t>Kontrola spalinové cesty s připojeným spotřebičem na pevná paliva o výkonu do 50 kW včetně se provádí:</t>
  </si>
  <si>
    <t>2x ročně</t>
  </si>
  <si>
    <t>1x ročně</t>
  </si>
  <si>
    <t>1x za 2 roky</t>
  </si>
  <si>
    <t>Evakuace se vztahuje:</t>
  </si>
  <si>
    <t>na všechny osoby v místech ohrožených mimořádnou událostí</t>
  </si>
  <si>
    <t>jen na vybrané kategorie osob, například děti ve věku do 15 let a osoby v sociálních a zdravotnických zařízeních</t>
  </si>
  <si>
    <t>Spalinová cesta je dutina určená k odvodu spalin ze spotřebiče do volného ovzduší a je tvořena:</t>
  </si>
  <si>
    <t>spotřebičem, kouřovým průduchem a kouřovodem</t>
  </si>
  <si>
    <t>spotřebičem, komínovým průduchem a komínovou hlavou</t>
  </si>
  <si>
    <t>průduchem kouřovodu, sopouchem a komínovým průduchem</t>
  </si>
  <si>
    <t>Zřizovat zařízení civilní ochrany je obec:</t>
  </si>
  <si>
    <t>oprávněna</t>
  </si>
  <si>
    <t>povinna</t>
  </si>
  <si>
    <t>není povinna</t>
  </si>
  <si>
    <t>Starosta obce při provádění záchranných a likvidačních prací zajišťuje varování osob:</t>
  </si>
  <si>
    <t>pro obyvatele trvale žijící na území obce</t>
  </si>
  <si>
    <t>pro obyvatele trvale a dočasně žijící na území obce,</t>
  </si>
  <si>
    <t>nacházející se na území obce</t>
  </si>
  <si>
    <t>Komínový průduch je:</t>
  </si>
  <si>
    <t>dutina v komínovém tělese (komínové vložce) určená k odvodu spalin do volného ovzduší</t>
  </si>
  <si>
    <t>stavební díl, z něhož je postaven komín</t>
  </si>
  <si>
    <t>speciální dílec, který propojuje dva komíny</t>
  </si>
  <si>
    <t>Starosta obce zajišťuje evakuaci osob:</t>
  </si>
  <si>
    <t>na návrh bezpečnostní rady obce</t>
  </si>
  <si>
    <t>v dohodě s velitelem zásahu, nebo se starostou obce s rozšířenou působností</t>
  </si>
  <si>
    <t>na návrh HZS kraje</t>
  </si>
  <si>
    <t>Jednotky požární ochrany na úseku CO a ochrany obyvatelstva neplní:</t>
  </si>
  <si>
    <t>podílí se na evakuaci obyvatelstva</t>
  </si>
  <si>
    <t>podílí se na ukrytí obyvatelstva</t>
  </si>
  <si>
    <t>podílí se na humanitární pomoci obyvatelstvu a zajištění podmínek pro jeho nouzové přežití</t>
  </si>
  <si>
    <t>Kontrolu spalinové cesty může provádět:</t>
  </si>
  <si>
    <t>odborně způsobilá osoba v oboru požární ochrany</t>
  </si>
  <si>
    <t>odborně způsobilá osoba, která je držitelem živnostenského oprávnění v oboru kominictví</t>
  </si>
  <si>
    <t>osoba vyučená v oboru stavebnictví a která má zároveň praxi min. 5 let</t>
  </si>
  <si>
    <t>Předurčenost jednotky k plnění úkolů ochrany obyvatelstva stanoví HZS kraje v dohodě se zřizovateli jednotek:</t>
  </si>
  <si>
    <t>v rámci zpracování havarijního plánu kraje</t>
  </si>
  <si>
    <t>v rámci zpracování povodňového plánu kraje</t>
  </si>
  <si>
    <t>v rámci přípravy dokumentů pro plošné pokrytí území kraje jednotkami PO</t>
  </si>
  <si>
    <t>Mezi základní povinnosti fyzických osob dle zákona o požární ochraně patří:</t>
  </si>
  <si>
    <t>zajistit přístup k rozvodným zařízením elektrické energie a k uzávěrům plynu, vody a topení</t>
  </si>
  <si>
    <t>umožnit provedení kontroly osobou odborně způsobilou v požární ochraně v obytných prostorách, které užívá k bydlení</t>
  </si>
  <si>
    <t>osobně a v pravidelných intervalech prověřovat stav komína, který v užívaných objektech slouží k odvodu spalin od používaných spotřebičů paliv</t>
  </si>
  <si>
    <t>Základní početní stav členů JSDH obce se může zvýšit:</t>
  </si>
  <si>
    <t>pokud je jednotka s územní působností předurčena pro ochranu obyvatelstva</t>
  </si>
  <si>
    <t>na základě rozhodnutí rady obce</t>
  </si>
  <si>
    <t>na základě požadavků HZS kraje</t>
  </si>
  <si>
    <t>Přenosný hasicí přístroj, který je označen velkými písmeny „A“ „B“ „C“ je možné použít na hašení požárů:</t>
  </si>
  <si>
    <t>kapalných hořlavých látek a hořícího resp. Doutnajícího hořlavého prachu</t>
  </si>
  <si>
    <t>pevných a kapalných hořlavých látek a lehkých kovů</t>
  </si>
  <si>
    <t>pevných hořlavých látek, hořlavých kapalin a hořlavých plynů</t>
  </si>
  <si>
    <t>Úkryty se dělí na:</t>
  </si>
  <si>
    <t>stálé a nestálé</t>
  </si>
  <si>
    <t>stálé a improvizované</t>
  </si>
  <si>
    <t>stálé, nestálé a improvizované</t>
  </si>
  <si>
    <t>V jednotlivých a řadových garážích lze ukládat nejvýše:</t>
  </si>
  <si>
    <t>40 l pohonných hmot pro osobní automobily, 80 l pro nákladní automobily a 20 l olejů na jedno stání</t>
  </si>
  <si>
    <t>20 l pohonných hmot pro osobní automobily, 140 l pro nákladní automobily</t>
  </si>
  <si>
    <t>200 l pohonných hmot a 20 l olejů na jedno stání</t>
  </si>
  <si>
    <t>Velitel jednotky SDH obce může určit k plnění specifických úkolů člena jednotky:</t>
  </si>
  <si>
    <t>na úseku ochrany obyvatelstva</t>
  </si>
  <si>
    <t>na úseku krizového řízení</t>
  </si>
  <si>
    <t>na úseku finančního zabezpečení</t>
  </si>
  <si>
    <t>Prostředky improvizované ochrany osob jsou prostředky:</t>
  </si>
  <si>
    <t>které chrání dýchací cesty a povrch těla při dekontaminaci techniky</t>
  </si>
  <si>
    <t>které chrání dýchací cesty a povrch těla hasičů při zásahu v radioaktivně, chemicky a biologicky zamořeném prostředí</t>
  </si>
  <si>
    <t>které chrání dýchací cesty a povrch těla při vynuceném a krátkodobém pobytu v radioaktivně, chemicky a biologicky zamořeném prostředí</t>
  </si>
  <si>
    <t>Evakuace se neplánuje:</t>
  </si>
  <si>
    <t>pro řešení mimořádných událostí, které vyžadují vyhlášení třetího nebo zvláštního stupně poplachu</t>
  </si>
  <si>
    <t>ze zón havarijního plánování jaderných zařízení nebo pracovišť s velmi významnými zdroji ionizujícího záření</t>
  </si>
  <si>
    <t>ze zón havarijního plánování objektů nebo zařízení s látkami B-agens</t>
  </si>
  <si>
    <t>Požární poplachové směrnice:</t>
  </si>
  <si>
    <t>vymezují činnosti zaměstnanců, popř. dalších osob při vzniku požáru</t>
  </si>
  <si>
    <t>upravují postup při evakuaci osob</t>
  </si>
  <si>
    <t>obsahují seznam umístění výstražných a bezpečnostních značek</t>
  </si>
  <si>
    <t>Hasicí přístroj musí být vyřazen z používání, jestliže:</t>
  </si>
  <si>
    <t>je starší 20 let u hasicího přístroje CO2  dle životnosti udané výrobcem</t>
  </si>
  <si>
    <t>byla překročena maximální doba pro provedení jeho kontroly</t>
  </si>
  <si>
    <t>je starší 10 let a není pravidelně kontrolován</t>
  </si>
  <si>
    <t>Stálé úkryty se dělí na:</t>
  </si>
  <si>
    <t>stálé tlakově odolné úkryty, stálé tlakově neodolné úkryty a ochranné systémy podzemních dopravních staveb</t>
  </si>
  <si>
    <t>stálé tlakově odolné úkryty a stálé tlakově neodolné úkryty</t>
  </si>
  <si>
    <t>stálé tlakově odolné úkryty, stálé tlakově neodolné úkryty , nestálé tlakově odolné úkryty, nestálé tlakově neodolné úkryty</t>
  </si>
  <si>
    <t>Při umístění předmětu v chráněné únikové cestě musí být:</t>
  </si>
  <si>
    <t>zajištěna možnost úplného otevření alespoň jednoho křídla dveří u vstupu na únikovou cestu</t>
  </si>
  <si>
    <t>v chráněné únikové cestě se nesmí umísťovat žádné předměty</t>
  </si>
  <si>
    <t>v chráněné únikové cestě se nesmí umísťovat žádné hořlavé předměty</t>
  </si>
  <si>
    <t>Je vlastník nebo uživatel zdrojů vody pro hašení povinen tyto udržovat v takovém stavu, aby bylo umožněno použití požární techniky a čerpání vody pro hašení požárů?</t>
  </si>
  <si>
    <t>ano, povinnost vyplývá přímo ze zákona o požární ochraně</t>
  </si>
  <si>
    <t>ano, ale pouze v případě, že to není zjevně neekonomické</t>
  </si>
  <si>
    <t>povinnost nemá. Tato povinnost je dána tomu, kdo zdroj vody pro hašení určil</t>
  </si>
  <si>
    <t>Opatření nouzového přežití:</t>
  </si>
  <si>
    <t>se neplánují</t>
  </si>
  <si>
    <t>se plánují při řešení mimořádných událostí, které vyžadují vyhlášení třetího nebo zvláštního stupně poplachu a pro řešení  krizových situací</t>
  </si>
  <si>
    <t>se plánují pro řešení mimořádných událostí bez ohledu na vyhlášený stupeň poplachu</t>
  </si>
  <si>
    <t>Požární řád dle vyhlášky o požární prevenci upravuje</t>
  </si>
  <si>
    <t>základní zásady zabezpečování požární ochrany na místech, kde se vykonávají  činnosti se zvýšeným nebo s vysokým požárním nebezpečím</t>
  </si>
  <si>
    <t>zabezpečování požární ochrany výhradně na pracovištích, kde se ukládají hořlavé látky</t>
  </si>
  <si>
    <t>mimo jiné postup při vyhlášení požárního poplachu</t>
  </si>
  <si>
    <t xml:space="preserve">Garáž, která slouží i pro parkování vozidel s pohonem na plynná paliva </t>
  </si>
  <si>
    <t>musí být vybavena detektory úniku plynu a účinným větráním v souladu s příslušnou českou technickou normou</t>
  </si>
  <si>
    <t>musí být vybavena jen elektrickou instalací v proti výbuchovém provedení</t>
  </si>
  <si>
    <t>musí být vybavena jen elektrickou požární signalizací</t>
  </si>
  <si>
    <t>zákonem 133/1985 Sb., o požární ochraně, ve znění pozdějších předpisů</t>
  </si>
  <si>
    <t>zákonem 200/1990 Sb., o přestupcích, ve znění pozdějších předpisů</t>
  </si>
  <si>
    <t>vyhláškou 246/2001 Sb., o požární prevenci</t>
  </si>
  <si>
    <t>Věcný prostředek s označením VRVN-1 je:</t>
  </si>
  <si>
    <t>zařízení s hydraulickým agregátem na rozepínání, zvedání, přitahování, stříhání plechů a profilů</t>
  </si>
  <si>
    <t>zařízení pro zvedání, utěsňování, rozpínání pomocí pryžových vaků</t>
  </si>
  <si>
    <t>ruční nástroj sloužící k prorážení, přesekávání, střihání plechů, páčení a ohýbání profilů, rozřezávání plachtoviny apod</t>
  </si>
  <si>
    <t>Mezi jednoduché hasební prostředky nepatří:</t>
  </si>
  <si>
    <t>tlumice</t>
  </si>
  <si>
    <t>vědro</t>
  </si>
  <si>
    <t>přenosný hasicí přístroj</t>
  </si>
  <si>
    <t>Potřebné technické prostředky pro vytvoření těžké pěny jsou:</t>
  </si>
  <si>
    <t>pěnotvorná požární proudnice (P3,P6,..), přiměšovač, sací hadice přiměšovače, tlakové požární hadice</t>
  </si>
  <si>
    <t>pěnotvorná požární proudnice (SP20, SP 350), ejektor, sací hadice přiměšovače, pěnidlo Afrodon, tlaková požární hadice</t>
  </si>
  <si>
    <t>pěnotvorná požární proudnice (PP120 …), sací hadice přiměšovače, tlaková požární hadice</t>
  </si>
  <si>
    <t>Číslo 4 v družstvu 1+5 se podílí na sestavování:</t>
  </si>
  <si>
    <t>přívodního, dopravního, útočného vedení</t>
  </si>
  <si>
    <t>přívodního, dopravního vedení</t>
  </si>
  <si>
    <t>dopravního, útočného vedení</t>
  </si>
  <si>
    <t>Součástí sacího koše je:</t>
  </si>
  <si>
    <t>hubice</t>
  </si>
  <si>
    <t>zpětný ventil (klapka)</t>
  </si>
  <si>
    <t>šroubení s převlečnou maticí</t>
  </si>
  <si>
    <t>V požární ochraně se používá zkratka EPS. O co jde:</t>
  </si>
  <si>
    <t>elektrická požární signalizace</t>
  </si>
  <si>
    <t>elektrická přenosná stříkačka</t>
  </si>
  <si>
    <t>elektrický pohon stříkačky</t>
  </si>
  <si>
    <t>Hadicový držák:</t>
  </si>
  <si>
    <t>má délku 1,6m a průměr 10mm, používá se k zajištění a upevnění hadicového vedení</t>
  </si>
  <si>
    <t>má délku 1,6m a průměr 12mm, používá se k zajištění a upevnění žebříků</t>
  </si>
  <si>
    <t>má délku 2,8m a průměr 8mm, používá se k zajištění a upevnění hadicového vedení</t>
  </si>
  <si>
    <t>Proudnici hasič přenáší:</t>
  </si>
  <si>
    <t>za opaskem hubicí dolů, pod pravou paží nebo v levé ruce</t>
  </si>
  <si>
    <t>za opaskem hubicí dolů, pod levou paží nebo v levé ruce</t>
  </si>
  <si>
    <t>za opaskem hubicí dolů, pod pravou paží nebo v pravé ruce</t>
  </si>
  <si>
    <t>Bojové rozvinutí družstva představuje maximální objem rozsahu práce jednoho požárního družstva:</t>
  </si>
  <si>
    <t>1+8, popřípadě družstva o sníženém stavu 1+5</t>
  </si>
  <si>
    <t>1+6, popřípadě družstva o sníženém stavu 1+4</t>
  </si>
  <si>
    <t>1+5, popřípadě družstva o sníženém stavu 1+3</t>
  </si>
  <si>
    <t>Číslo za zkratkou CAS (např.20, 25, 32 …) značí:</t>
  </si>
  <si>
    <t>Urči výšku řádku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</si>
</sst>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CE"/>
      <family val="2"/>
    </font>
    <font>
      <b/>
      <sz val="10"/>
      <color indexed="10"/>
      <name val="Arial CE"/>
      <family val="2"/>
    </font>
    <font>
      <sz val="10"/>
      <name val="Arial CE"/>
      <family val="2"/>
    </font>
    <font>
      <b/>
      <sz val="20"/>
      <color indexed="12"/>
      <name val="Arial CE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2"/>
      <name val="Arial"/>
      <family val="0"/>
    </font>
    <font>
      <b/>
      <sz val="18"/>
      <color indexed="12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4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color indexed="12"/>
      <name val="Arial"/>
      <family val="2"/>
    </font>
    <font>
      <b/>
      <sz val="8"/>
      <name val="Tahoma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12"/>
      <color indexed="9"/>
      <name val="Arial"/>
      <family val="2"/>
    </font>
    <font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1"/>
      <name val="Calibri"/>
      <family val="2"/>
    </font>
    <font>
      <b/>
      <u val="single"/>
      <sz val="14"/>
      <name val="Times New Roman CE"/>
      <family val="1"/>
    </font>
    <font>
      <sz val="10"/>
      <name val="Toronto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48"/>
      <name val="Times New Roman CE"/>
      <family val="1"/>
    </font>
    <font>
      <sz val="20"/>
      <name val="Times New Roman CE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49" fontId="6" fillId="0" borderId="0" xfId="0" applyNumberFormat="1" applyFont="1" applyFill="1" applyAlignment="1" applyProtection="1">
      <alignment horizontal="center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49" fontId="1" fillId="0" borderId="0" xfId="17" applyNumberForma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Alignment="1" applyProtection="1">
      <alignment/>
      <protection hidden="1" locked="0"/>
    </xf>
    <xf numFmtId="0" fontId="0" fillId="0" borderId="0" xfId="0" applyFont="1" applyAlignment="1">
      <alignment horizontal="center"/>
    </xf>
    <xf numFmtId="49" fontId="12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49" fontId="5" fillId="2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 shrinkToFit="1"/>
      <protection hidden="1"/>
    </xf>
    <xf numFmtId="49" fontId="12" fillId="0" borderId="0" xfId="0" applyNumberFormat="1" applyFont="1" applyAlignment="1" applyProtection="1">
      <alignment horizontal="center" vertical="center"/>
      <protection hidden="1"/>
    </xf>
    <xf numFmtId="49" fontId="21" fillId="0" borderId="0" xfId="0" applyNumberFormat="1" applyFont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49" fontId="12" fillId="0" borderId="1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 shrinkToFit="1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49" fontId="20" fillId="0" borderId="0" xfId="0" applyNumberFormat="1" applyFont="1" applyAlignment="1" applyProtection="1">
      <alignment horizontal="center" vertical="center"/>
      <protection hidden="1"/>
    </xf>
    <xf numFmtId="49" fontId="21" fillId="0" borderId="2" xfId="0" applyNumberFormat="1" applyFont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8" fillId="3" borderId="3" xfId="0" applyFont="1" applyFill="1" applyBorder="1" applyAlignment="1" applyProtection="1">
      <alignment horizontal="center" vertical="center"/>
      <protection hidden="1" locked="0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 shrinkToFit="1"/>
      <protection hidden="1"/>
    </xf>
    <xf numFmtId="49" fontId="11" fillId="5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Fill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hidden="1"/>
    </xf>
    <xf numFmtId="49" fontId="1" fillId="0" borderId="0" xfId="17" applyNumberFormat="1" applyAlignment="1" applyProtection="1">
      <alignment horizontal="left" vertical="center"/>
      <protection hidden="1"/>
    </xf>
    <xf numFmtId="49" fontId="5" fillId="0" borderId="1" xfId="0" applyNumberFormat="1" applyFont="1" applyBorder="1" applyAlignment="1" applyProtection="1">
      <alignment horizontal="left" vertical="center"/>
      <protection hidden="1" locked="0"/>
    </xf>
    <xf numFmtId="49" fontId="21" fillId="0" borderId="4" xfId="0" applyNumberFormat="1" applyFont="1" applyBorder="1" applyAlignment="1" applyProtection="1">
      <alignment horizontal="center" vertical="center"/>
      <protection hidden="1"/>
    </xf>
    <xf numFmtId="49" fontId="21" fillId="0" borderId="6" xfId="0" applyNumberFormat="1" applyFont="1" applyBorder="1" applyAlignment="1" applyProtection="1">
      <alignment horizontal="center" vertical="center"/>
      <protection hidden="1"/>
    </xf>
    <xf numFmtId="49" fontId="21" fillId="0" borderId="7" xfId="0" applyNumberFormat="1" applyFont="1" applyBorder="1" applyAlignment="1" applyProtection="1">
      <alignment horizontal="center" vertical="center"/>
      <protection hidden="1"/>
    </xf>
    <xf numFmtId="49" fontId="12" fillId="0" borderId="8" xfId="0" applyNumberFormat="1" applyFont="1" applyBorder="1" applyAlignment="1" applyProtection="1">
      <alignment horizontal="center" vertical="center"/>
      <protection hidden="1"/>
    </xf>
    <xf numFmtId="49" fontId="21" fillId="0" borderId="9" xfId="0" applyNumberFormat="1" applyFont="1" applyBorder="1" applyAlignment="1" applyProtection="1">
      <alignment horizontal="center" vertical="center"/>
      <protection hidden="1"/>
    </xf>
    <xf numFmtId="49" fontId="21" fillId="0" borderId="10" xfId="0" applyNumberFormat="1" applyFont="1" applyBorder="1" applyAlignment="1" applyProtection="1">
      <alignment horizontal="center" vertical="center"/>
      <protection hidden="1"/>
    </xf>
    <xf numFmtId="49" fontId="21" fillId="0" borderId="1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center"/>
      <protection hidden="1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0" fillId="0" borderId="11" xfId="0" applyFont="1" applyBorder="1" applyAlignment="1" applyProtection="1">
      <alignment horizontal="left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10" fontId="20" fillId="0" borderId="11" xfId="0" applyNumberFormat="1" applyFont="1" applyBorder="1" applyAlignment="1" applyProtection="1">
      <alignment horizontal="center" vertical="center"/>
      <protection hidden="1"/>
    </xf>
    <xf numFmtId="1" fontId="2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20" fillId="0" borderId="12" xfId="0" applyNumberFormat="1" applyFont="1" applyBorder="1" applyAlignment="1" applyProtection="1">
      <alignment horizontal="center" vertical="center"/>
      <protection hidden="1"/>
    </xf>
    <xf numFmtId="1" fontId="12" fillId="0" borderId="12" xfId="0" applyNumberFormat="1" applyFont="1" applyBorder="1" applyAlignment="1" applyProtection="1">
      <alignment horizontal="center" vertical="center"/>
      <protection hidden="1"/>
    </xf>
    <xf numFmtId="1" fontId="20" fillId="0" borderId="13" xfId="0" applyNumberFormat="1" applyFont="1" applyBorder="1" applyAlignment="1" applyProtection="1">
      <alignment horizontal="center" vertical="center"/>
      <protection hidden="1"/>
    </xf>
    <xf numFmtId="1" fontId="20" fillId="0" borderId="14" xfId="0" applyNumberFormat="1" applyFont="1" applyBorder="1" applyAlignment="1" applyProtection="1">
      <alignment horizontal="center" vertical="center"/>
      <protection hidden="1"/>
    </xf>
    <xf numFmtId="1" fontId="0" fillId="0" borderId="12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49" fontId="0" fillId="0" borderId="0" xfId="0" applyNumberFormat="1" applyAlignment="1">
      <alignment horizontal="center"/>
    </xf>
    <xf numFmtId="1" fontId="20" fillId="0" borderId="11" xfId="0" applyNumberFormat="1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 applyProtection="1">
      <alignment horizontal="left"/>
      <protection hidden="1"/>
    </xf>
    <xf numFmtId="49" fontId="0" fillId="5" borderId="0" xfId="0" applyNumberFormat="1" applyFill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 locked="0"/>
    </xf>
    <xf numFmtId="0" fontId="20" fillId="0" borderId="17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10" fontId="20" fillId="0" borderId="17" xfId="0" applyNumberFormat="1" applyFont="1" applyBorder="1" applyAlignment="1" applyProtection="1">
      <alignment horizontal="center" vertical="center"/>
      <protection hidden="1"/>
    </xf>
    <xf numFmtId="1" fontId="20" fillId="0" borderId="17" xfId="0" applyNumberFormat="1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1" fontId="20" fillId="0" borderId="19" xfId="0" applyNumberFormat="1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left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10" fontId="20" fillId="0" borderId="21" xfId="0" applyNumberFormat="1" applyFont="1" applyBorder="1" applyAlignment="1" applyProtection="1">
      <alignment horizontal="center" vertical="center"/>
      <protection hidden="1"/>
    </xf>
    <xf numFmtId="1" fontId="20" fillId="0" borderId="22" xfId="0" applyNumberFormat="1" applyFont="1" applyBorder="1" applyAlignment="1" applyProtection="1">
      <alignment horizontal="center" vertical="center"/>
      <protection hidden="1"/>
    </xf>
    <xf numFmtId="1" fontId="20" fillId="0" borderId="21" xfId="0" applyNumberFormat="1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1" fontId="8" fillId="0" borderId="12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3" borderId="23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 shrinkToFit="1"/>
      <protection hidden="1"/>
    </xf>
    <xf numFmtId="0" fontId="10" fillId="4" borderId="8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8" fillId="3" borderId="27" xfId="0" applyFont="1" applyFill="1" applyBorder="1" applyAlignment="1" applyProtection="1">
      <alignment horizontal="center" vertical="center"/>
      <protection hidden="1" locked="0"/>
    </xf>
    <xf numFmtId="0" fontId="0" fillId="3" borderId="28" xfId="0" applyFont="1" applyFill="1" applyBorder="1" applyAlignment="1" applyProtection="1">
      <alignment horizontal="center" vertical="center"/>
      <protection hidden="1" locked="0"/>
    </xf>
    <xf numFmtId="0" fontId="0" fillId="4" borderId="24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10" fontId="20" fillId="0" borderId="30" xfId="0" applyNumberFormat="1" applyFont="1" applyBorder="1" applyAlignment="1" applyProtection="1">
      <alignment horizontal="center" vertical="center"/>
      <protection hidden="1"/>
    </xf>
    <xf numFmtId="1" fontId="20" fillId="0" borderId="30" xfId="0" applyNumberFormat="1" applyFont="1" applyBorder="1" applyAlignment="1" applyProtection="1">
      <alignment horizontal="center" vertical="center"/>
      <protection hidden="1"/>
    </xf>
    <xf numFmtId="1" fontId="20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8" fillId="5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8" fillId="0" borderId="32" xfId="0" applyFont="1" applyFill="1" applyBorder="1" applyAlignment="1" applyProtection="1">
      <alignment horizontal="justify" vertical="center" wrapText="1"/>
      <protection hidden="1"/>
    </xf>
    <xf numFmtId="0" fontId="0" fillId="0" borderId="0" xfId="0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49" fontId="1" fillId="0" borderId="0" xfId="17" applyNumberFormat="1" applyAlignment="1" applyProtection="1">
      <alignment horizontal="left"/>
      <protection hidden="1" locked="0"/>
    </xf>
    <xf numFmtId="0" fontId="8" fillId="0" borderId="0" xfId="0" applyFont="1" applyAlignment="1">
      <alignment horizontal="left"/>
    </xf>
    <xf numFmtId="0" fontId="8" fillId="3" borderId="27" xfId="0" applyFont="1" applyFill="1" applyBorder="1" applyAlignment="1" applyProtection="1">
      <alignment horizontal="center" vertical="center"/>
      <protection hidden="1"/>
    </xf>
    <xf numFmtId="0" fontId="0" fillId="3" borderId="28" xfId="0" applyFont="1" applyFill="1" applyBorder="1" applyAlignment="1" applyProtection="1">
      <alignment horizontal="center" vertical="center"/>
      <protection hidden="1"/>
    </xf>
    <xf numFmtId="0" fontId="0" fillId="3" borderId="33" xfId="0" applyFont="1" applyFill="1" applyBorder="1" applyAlignment="1" applyProtection="1">
      <alignment horizontal="center" vertical="center"/>
      <protection hidden="1"/>
    </xf>
    <xf numFmtId="1" fontId="0" fillId="0" borderId="12" xfId="0" applyNumberFormat="1" applyFill="1" applyBorder="1" applyAlignment="1" applyProtection="1">
      <alignment horizontal="center" vertical="center"/>
      <protection hidden="1" locked="0"/>
    </xf>
    <xf numFmtId="0" fontId="12" fillId="0" borderId="12" xfId="0" applyFont="1" applyBorder="1" applyAlignment="1" applyProtection="1">
      <alignment horizontal="center" vertical="center"/>
      <protection hidden="1"/>
    </xf>
    <xf numFmtId="10" fontId="12" fillId="0" borderId="12" xfId="0" applyNumberFormat="1" applyFont="1" applyBorder="1" applyAlignment="1" applyProtection="1">
      <alignment horizontal="center" vertical="center"/>
      <protection hidden="1"/>
    </xf>
    <xf numFmtId="1" fontId="21" fillId="0" borderId="12" xfId="0" applyNumberFormat="1" applyFont="1" applyBorder="1" applyAlignment="1" applyProtection="1">
      <alignment horizontal="center" vertical="center"/>
      <protection hidden="1"/>
    </xf>
    <xf numFmtId="1" fontId="2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2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justify"/>
    </xf>
    <xf numFmtId="0" fontId="0" fillId="0" borderId="6" xfId="0" applyFont="1" applyBorder="1" applyAlignment="1" applyProtection="1">
      <alignment horizontal="center" vertical="center"/>
      <protection hidden="1"/>
    </xf>
    <xf numFmtId="0" fontId="34" fillId="0" borderId="0" xfId="20" applyFont="1">
      <alignment/>
      <protection/>
    </xf>
    <xf numFmtId="0" fontId="37" fillId="0" borderId="0" xfId="20" applyFont="1">
      <alignment/>
      <protection/>
    </xf>
    <xf numFmtId="0" fontId="40" fillId="0" borderId="0" xfId="20" applyFont="1">
      <alignment/>
      <protection/>
    </xf>
    <xf numFmtId="0" fontId="37" fillId="0" borderId="0" xfId="20" applyFont="1" applyAlignment="1">
      <alignment horizontal="right"/>
      <protection/>
    </xf>
    <xf numFmtId="0" fontId="40" fillId="0" borderId="34" xfId="20" applyFont="1" applyBorder="1">
      <alignment/>
      <protection/>
    </xf>
    <xf numFmtId="0" fontId="40" fillId="0" borderId="0" xfId="20" applyFont="1" applyBorder="1">
      <alignment/>
      <protection/>
    </xf>
    <xf numFmtId="0" fontId="37" fillId="0" borderId="0" xfId="20" applyFont="1" applyBorder="1" applyAlignment="1">
      <alignment horizontal="right"/>
      <protection/>
    </xf>
    <xf numFmtId="0" fontId="36" fillId="0" borderId="0" xfId="20" applyFont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8" fillId="0" borderId="0" xfId="20" applyFont="1" applyAlignment="1">
      <alignment horizontal="center" vertical="center"/>
      <protection/>
    </xf>
    <xf numFmtId="0" fontId="37" fillId="0" borderId="17" xfId="20" applyFont="1" applyBorder="1" applyAlignment="1">
      <alignment horizontal="center" vertical="center"/>
      <protection/>
    </xf>
    <xf numFmtId="0" fontId="39" fillId="0" borderId="0" xfId="20" applyFont="1" applyAlignment="1">
      <alignment vertical="center"/>
      <protection/>
    </xf>
    <xf numFmtId="0" fontId="36" fillId="0" borderId="0" xfId="20" applyFont="1" applyAlignment="1">
      <alignment horizontal="right" vertical="center"/>
      <protection/>
    </xf>
    <xf numFmtId="0" fontId="34" fillId="0" borderId="34" xfId="20" applyFont="1" applyBorder="1" applyAlignment="1">
      <alignment vertical="center"/>
      <protection/>
    </xf>
    <xf numFmtId="0" fontId="34" fillId="0" borderId="35" xfId="20" applyFont="1" applyBorder="1" applyAlignment="1">
      <alignment vertical="center"/>
      <protection/>
    </xf>
    <xf numFmtId="0" fontId="37" fillId="0" borderId="0" xfId="20" applyFont="1" applyAlignment="1">
      <alignment horizontal="right" vertical="center"/>
      <protection/>
    </xf>
    <xf numFmtId="0" fontId="40" fillId="0" borderId="0" xfId="20" applyFont="1" applyAlignment="1">
      <alignment vertical="center"/>
      <protection/>
    </xf>
    <xf numFmtId="0" fontId="43" fillId="0" borderId="17" xfId="20" applyFont="1" applyBorder="1" applyAlignment="1">
      <alignment horizontal="center" vertical="center"/>
      <protection/>
    </xf>
    <xf numFmtId="0" fontId="44" fillId="0" borderId="0" xfId="20" applyFont="1" applyAlignment="1">
      <alignment vertical="center"/>
      <protection/>
    </xf>
    <xf numFmtId="0" fontId="44" fillId="0" borderId="17" xfId="20" applyFont="1" applyBorder="1" applyAlignment="1">
      <alignment vertical="center"/>
      <protection/>
    </xf>
    <xf numFmtId="0" fontId="37" fillId="0" borderId="0" xfId="20" applyFont="1" applyAlignment="1">
      <alignment horizontal="left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34" fillId="0" borderId="0" xfId="20" applyFont="1" applyBorder="1" applyAlignment="1">
      <alignment vertical="center"/>
      <protection/>
    </xf>
    <xf numFmtId="0" fontId="37" fillId="0" borderId="0" xfId="20" applyFont="1" applyBorder="1" applyAlignment="1">
      <alignment vertical="center"/>
      <protection/>
    </xf>
    <xf numFmtId="0" fontId="41" fillId="0" borderId="0" xfId="20" applyFont="1" applyAlignment="1">
      <alignment vertical="center"/>
      <protection/>
    </xf>
    <xf numFmtId="0" fontId="34" fillId="0" borderId="0" xfId="20" applyFont="1" applyBorder="1">
      <alignment/>
      <protection/>
    </xf>
    <xf numFmtId="0" fontId="38" fillId="0" borderId="0" xfId="20" applyFont="1" applyBorder="1" applyAlignment="1">
      <alignment horizontal="center" vertical="center"/>
      <protection/>
    </xf>
    <xf numFmtId="0" fontId="37" fillId="0" borderId="0" xfId="20" applyFont="1" applyBorder="1" applyAlignment="1">
      <alignment horizontal="left" vertical="center"/>
      <protection/>
    </xf>
    <xf numFmtId="0" fontId="37" fillId="0" borderId="0" xfId="20" applyFont="1" applyBorder="1" applyAlignment="1">
      <alignment horizontal="right" vertical="center"/>
      <protection/>
    </xf>
    <xf numFmtId="0" fontId="43" fillId="0" borderId="0" xfId="20" applyFont="1" applyBorder="1" applyAlignment="1">
      <alignment horizontal="center" vertical="center"/>
      <protection/>
    </xf>
    <xf numFmtId="0" fontId="39" fillId="0" borderId="0" xfId="20" applyFont="1" applyBorder="1" applyAlignment="1">
      <alignment vertical="center"/>
      <protection/>
    </xf>
    <xf numFmtId="0" fontId="37" fillId="0" borderId="0" xfId="20" applyFont="1" applyBorder="1">
      <alignment/>
      <protection/>
    </xf>
    <xf numFmtId="0" fontId="40" fillId="0" borderId="0" xfId="20" applyFont="1" applyBorder="1" applyAlignment="1">
      <alignment vertical="center"/>
      <protection/>
    </xf>
    <xf numFmtId="0" fontId="42" fillId="0" borderId="0" xfId="20" applyFont="1" applyAlignment="1">
      <alignment vertical="center"/>
      <protection/>
    </xf>
    <xf numFmtId="0" fontId="44" fillId="0" borderId="17" xfId="20" applyFont="1" applyBorder="1" applyAlignment="1">
      <alignment horizontal="center" vertical="center"/>
      <protection/>
    </xf>
    <xf numFmtId="0" fontId="44" fillId="0" borderId="0" xfId="20" applyFont="1" applyAlignment="1">
      <alignment horizontal="center" vertical="center"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34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34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8" fillId="6" borderId="10" xfId="0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2" fillId="0" borderId="0" xfId="20" applyFont="1" applyAlignment="1">
      <alignment vertical="center"/>
      <protection/>
    </xf>
    <xf numFmtId="0" fontId="42" fillId="0" borderId="17" xfId="20" applyFont="1" applyBorder="1" applyAlignment="1">
      <alignment horizontal="center" vertical="center"/>
      <protection/>
    </xf>
    <xf numFmtId="0" fontId="41" fillId="0" borderId="0" xfId="20" applyFont="1" applyBorder="1" applyAlignment="1">
      <alignment vertical="center"/>
      <protection/>
    </xf>
    <xf numFmtId="0" fontId="42" fillId="0" borderId="0" xfId="20" applyFont="1" applyBorder="1" applyAlignment="1">
      <alignment vertical="center"/>
      <protection/>
    </xf>
    <xf numFmtId="0" fontId="36" fillId="0" borderId="0" xfId="20" applyFont="1" applyBorder="1" applyAlignment="1">
      <alignment horizontal="right" vertical="center"/>
      <protection/>
    </xf>
    <xf numFmtId="0" fontId="36" fillId="0" borderId="0" xfId="20" applyFont="1" applyBorder="1" applyAlignment="1">
      <alignment vertical="center"/>
      <protection/>
    </xf>
    <xf numFmtId="0" fontId="35" fillId="0" borderId="0" xfId="20" applyFont="1" applyBorder="1" applyAlignment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10" fontId="20" fillId="0" borderId="37" xfId="0" applyNumberFormat="1" applyFont="1" applyBorder="1" applyAlignment="1" applyProtection="1">
      <alignment horizontal="center" vertical="center"/>
      <protection hidden="1"/>
    </xf>
    <xf numFmtId="1" fontId="20" fillId="0" borderId="37" xfId="0" applyNumberFormat="1" applyFont="1" applyBorder="1" applyAlignment="1" applyProtection="1">
      <alignment horizontal="center" vertical="center"/>
      <protection hidden="1"/>
    </xf>
    <xf numFmtId="1" fontId="20" fillId="0" borderId="38" xfId="0" applyNumberFormat="1" applyFont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left" vertical="center" indent="1"/>
      <protection hidden="1"/>
    </xf>
    <xf numFmtId="0" fontId="20" fillId="0" borderId="17" xfId="0" applyFont="1" applyBorder="1" applyAlignment="1" applyProtection="1">
      <alignment horizontal="left" vertical="center" indent="1"/>
      <protection hidden="1"/>
    </xf>
    <xf numFmtId="0" fontId="20" fillId="0" borderId="37" xfId="0" applyFont="1" applyBorder="1" applyAlignment="1" applyProtection="1">
      <alignment horizontal="left" vertical="center" indent="1"/>
      <protection hidden="1"/>
    </xf>
    <xf numFmtId="0" fontId="20" fillId="0" borderId="21" xfId="0" applyFont="1" applyBorder="1" applyAlignment="1" applyProtection="1">
      <alignment horizontal="left" vertical="center" indent="1"/>
      <protection hidden="1"/>
    </xf>
    <xf numFmtId="0" fontId="20" fillId="0" borderId="11" xfId="0" applyFont="1" applyBorder="1" applyAlignment="1" applyProtection="1">
      <alignment horizontal="left" vertical="center" inden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left" vertical="center" indent="1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10" fontId="21" fillId="0" borderId="12" xfId="0" applyNumberFormat="1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 vertical="center" inden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 indent="1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0" fontId="21" fillId="0" borderId="0" xfId="0" applyNumberFormat="1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8" fillId="3" borderId="41" xfId="0" applyFont="1" applyFill="1" applyBorder="1" applyAlignment="1" applyProtection="1">
      <alignment horizontal="center"/>
      <protection hidden="1" locked="0"/>
    </xf>
    <xf numFmtId="0" fontId="8" fillId="3" borderId="9" xfId="0" applyFont="1" applyFill="1" applyBorder="1" applyAlignment="1" applyProtection="1">
      <alignment horizontal="center"/>
      <protection hidden="1" locked="0"/>
    </xf>
    <xf numFmtId="0" fontId="8" fillId="3" borderId="10" xfId="0" applyFont="1" applyFill="1" applyBorder="1" applyAlignment="1" applyProtection="1">
      <alignment horizontal="center"/>
      <protection hidden="1" locked="0"/>
    </xf>
    <xf numFmtId="0" fontId="8" fillId="0" borderId="42" xfId="0" applyFont="1" applyBorder="1" applyAlignment="1" applyProtection="1">
      <alignment horizontal="left" vertical="center"/>
      <protection hidden="1"/>
    </xf>
    <xf numFmtId="0" fontId="8" fillId="0" borderId="43" xfId="0" applyFont="1" applyBorder="1" applyAlignment="1" applyProtection="1">
      <alignment horizontal="left" vertical="center"/>
      <protection hidden="1"/>
    </xf>
    <xf numFmtId="0" fontId="8" fillId="0" borderId="44" xfId="0" applyFont="1" applyBorder="1" applyAlignment="1" applyProtection="1">
      <alignment horizontal="left" vertical="center"/>
      <protection hidden="1"/>
    </xf>
    <xf numFmtId="0" fontId="0" fillId="0" borderId="32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8" fillId="0" borderId="35" xfId="0" applyFont="1" applyFill="1" applyBorder="1" applyAlignment="1" applyProtection="1">
      <alignment horizontal="right" vertical="center"/>
      <protection hidden="1"/>
    </xf>
    <xf numFmtId="0" fontId="6" fillId="5" borderId="0" xfId="0" applyFont="1" applyFill="1" applyAlignment="1" applyProtection="1">
      <alignment horizontal="center"/>
      <protection hidden="1"/>
    </xf>
    <xf numFmtId="49" fontId="6" fillId="5" borderId="0" xfId="0" applyNumberFormat="1" applyFont="1" applyFill="1" applyAlignment="1" applyProtection="1">
      <alignment horizontal="center" vertical="center"/>
      <protection hidden="1"/>
    </xf>
    <xf numFmtId="49" fontId="6" fillId="5" borderId="0" xfId="0" applyNumberFormat="1" applyFont="1" applyFill="1" applyAlignment="1" applyProtection="1">
      <alignment horizontal="center"/>
      <protection hidden="1"/>
    </xf>
    <xf numFmtId="0" fontId="12" fillId="0" borderId="45" xfId="0" applyNumberFormat="1" applyFont="1" applyFill="1" applyBorder="1" applyAlignment="1" applyProtection="1">
      <alignment horizontal="center" vertical="center"/>
      <protection hidden="1"/>
    </xf>
    <xf numFmtId="0" fontId="12" fillId="0" borderId="35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49" fontId="20" fillId="0" borderId="46" xfId="0" applyNumberFormat="1" applyFont="1" applyBorder="1" applyAlignment="1" applyProtection="1">
      <alignment horizontal="left" textRotation="90"/>
      <protection hidden="1"/>
    </xf>
    <xf numFmtId="49" fontId="11" fillId="5" borderId="0" xfId="0" applyNumberFormat="1" applyFont="1" applyFill="1" applyAlignment="1" applyProtection="1">
      <alignment horizontal="center" vertical="center"/>
      <protection hidden="1"/>
    </xf>
    <xf numFmtId="49" fontId="23" fillId="5" borderId="0" xfId="0" applyNumberFormat="1" applyFont="1" applyFill="1" applyAlignment="1" applyProtection="1">
      <alignment horizontal="right" vertical="center"/>
      <protection hidden="1"/>
    </xf>
    <xf numFmtId="49" fontId="23" fillId="5" borderId="0" xfId="0" applyNumberFormat="1" applyFont="1" applyFill="1" applyAlignment="1" applyProtection="1">
      <alignment horizontal="center" vertical="center"/>
      <protection hidden="1"/>
    </xf>
    <xf numFmtId="0" fontId="32" fillId="0" borderId="0" xfId="20" applyFont="1" applyAlignment="1">
      <alignment horizontal="center" vertical="center"/>
      <protection/>
    </xf>
    <xf numFmtId="0" fontId="41" fillId="0" borderId="0" xfId="20" applyFont="1" applyAlignment="1">
      <alignment horizontal="center" vertical="center"/>
      <protection/>
    </xf>
    <xf numFmtId="44" fontId="37" fillId="0" borderId="45" xfId="18" applyFont="1" applyBorder="1" applyAlignment="1">
      <alignment horizontal="center" vertical="center"/>
    </xf>
    <xf numFmtId="44" fontId="37" fillId="0" borderId="32" xfId="18" applyFont="1" applyBorder="1" applyAlignment="1">
      <alignment horizontal="center" vertical="center"/>
    </xf>
    <xf numFmtId="0" fontId="37" fillId="0" borderId="47" xfId="20" applyFont="1" applyBorder="1" applyAlignment="1">
      <alignment horizontal="center" vertical="center"/>
      <protection/>
    </xf>
    <xf numFmtId="0" fontId="36" fillId="0" borderId="0" xfId="20" applyFont="1" applyAlignment="1">
      <alignment horizontal="right" vertical="center"/>
      <protection/>
    </xf>
    <xf numFmtId="0" fontId="42" fillId="0" borderId="0" xfId="20" applyFont="1" applyAlignment="1">
      <alignment horizontal="center" vertical="center"/>
      <protection/>
    </xf>
    <xf numFmtId="0" fontId="37" fillId="0" borderId="45" xfId="20" applyFont="1" applyBorder="1" applyAlignment="1">
      <alignment horizontal="center" vertical="center"/>
      <protection/>
    </xf>
    <xf numFmtId="0" fontId="37" fillId="0" borderId="32" xfId="20" applyFont="1" applyBorder="1" applyAlignment="1">
      <alignment horizontal="center" vertical="center"/>
      <protection/>
    </xf>
    <xf numFmtId="0" fontId="32" fillId="0" borderId="0" xfId="20" applyFont="1" applyAlignment="1">
      <alignment horizontal="center" vertical="center"/>
      <protection/>
    </xf>
    <xf numFmtId="0" fontId="34" fillId="0" borderId="41" xfId="20" applyFont="1" applyBorder="1" applyAlignment="1">
      <alignment vertical="center"/>
      <protection/>
    </xf>
    <xf numFmtId="0" fontId="34" fillId="0" borderId="10" xfId="20" applyFont="1" applyBorder="1" applyAlignment="1">
      <alignment vertical="center"/>
      <protection/>
    </xf>
    <xf numFmtId="0" fontId="42" fillId="0" borderId="0" xfId="20" applyFont="1" applyBorder="1" applyAlignment="1">
      <alignment horizontal="center" vertical="center"/>
      <protection/>
    </xf>
    <xf numFmtId="0" fontId="36" fillId="0" borderId="0" xfId="20" applyFont="1" applyBorder="1" applyAlignment="1">
      <alignment horizontal="right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34" fillId="0" borderId="0" xfId="20" applyFont="1" applyBorder="1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44" fontId="37" fillId="0" borderId="0" xfId="18" applyFont="1" applyBorder="1" applyAlignment="1">
      <alignment horizontal="center" vertical="center"/>
    </xf>
    <xf numFmtId="0" fontId="11" fillId="5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22" fillId="6" borderId="0" xfId="0" applyFont="1" applyFill="1" applyAlignment="1" applyProtection="1">
      <alignment horizontal="center" vertical="center" shrinkToFit="1"/>
      <protection hidden="1"/>
    </xf>
    <xf numFmtId="0" fontId="0" fillId="6" borderId="41" xfId="0" applyFont="1" applyFill="1" applyBorder="1" applyAlignment="1" applyProtection="1">
      <alignment horizontal="center"/>
      <protection hidden="1"/>
    </xf>
    <xf numFmtId="0" fontId="0" fillId="6" borderId="9" xfId="0" applyFont="1" applyFill="1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22" fillId="4" borderId="0" xfId="0" applyFont="1" applyFill="1" applyAlignment="1" applyProtection="1">
      <alignment horizontal="center" vertical="center" shrinkToFit="1"/>
      <protection hidden="1"/>
    </xf>
    <xf numFmtId="0" fontId="0" fillId="0" borderId="49" xfId="0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11" fillId="5" borderId="0" xfId="0" applyFont="1" applyFill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49" fontId="12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49" fontId="12" fillId="0" borderId="0" xfId="0" applyNumberFormat="1" applyFont="1" applyAlignment="1" applyProtection="1">
      <alignment horizontal="center" vertical="center"/>
      <protection hidden="1"/>
    </xf>
    <xf numFmtId="49" fontId="10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 vertical="center" wrapText="1" shrinkToFit="1"/>
      <protection hidden="1"/>
    </xf>
    <xf numFmtId="0" fontId="15" fillId="5" borderId="0" xfId="0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left" vertical="center" wrapText="1" shrinkToFit="1"/>
      <protection hidden="1"/>
    </xf>
    <xf numFmtId="0" fontId="0" fillId="0" borderId="0" xfId="0" applyAlignment="1" applyProtection="1">
      <alignment horizontal="center"/>
      <protection hidden="1"/>
    </xf>
    <xf numFmtId="0" fontId="30" fillId="2" borderId="0" xfId="0" applyFont="1" applyFill="1" applyAlignment="1" applyProtection="1">
      <alignment horizontal="left" vertical="center" wrapText="1"/>
      <protection hidden="1"/>
    </xf>
    <xf numFmtId="0" fontId="30" fillId="4" borderId="0" xfId="0" applyFont="1" applyFill="1" applyAlignment="1" applyProtection="1">
      <alignment horizontal="left" vertical="center" wrapText="1"/>
      <protection hidden="1"/>
    </xf>
    <xf numFmtId="0" fontId="30" fillId="0" borderId="0" xfId="0" applyFont="1" applyFill="1" applyAlignment="1" applyProtection="1">
      <alignment horizontal="left" vertical="center" wrapText="1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left" vertical="center"/>
      <protection hidden="1"/>
    </xf>
    <xf numFmtId="0" fontId="12" fillId="0" borderId="9" xfId="0" applyFont="1" applyBorder="1" applyAlignment="1" applyProtection="1">
      <alignment horizontal="left" vertical="center"/>
      <protection hidden="1"/>
    </xf>
    <xf numFmtId="0" fontId="12" fillId="0" borderId="51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40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rotokol" xfId="20"/>
    <cellStyle name="Percent" xfId="21"/>
    <cellStyle name="Followed Hyperlink" xfId="22"/>
  </cellStyles>
  <dxfs count="8">
    <dxf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u val="none"/>
        <color auto="1"/>
      </font>
      <fill>
        <patternFill>
          <bgColor rgb="FF00FF00"/>
        </patternFill>
      </fill>
      <border/>
    </dxf>
    <dxf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  <dxf>
      <font>
        <b val="0"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10</xdr:row>
      <xdr:rowOff>0</xdr:rowOff>
    </xdr:from>
    <xdr:ext cx="2162175" cy="247650"/>
    <xdr:sp macro="[0]!Vytvor_TISK">
      <xdr:nvSpPr>
        <xdr:cNvPr id="1" name="AutoShape 1"/>
        <xdr:cNvSpPr>
          <a:spLocks/>
        </xdr:cNvSpPr>
      </xdr:nvSpPr>
      <xdr:spPr>
        <a:xfrm>
          <a:off x="3381375" y="1962150"/>
          <a:ext cx="2162175" cy="24765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Vytvoř TEST pro TISK</a:t>
          </a:r>
        </a:p>
      </xdr:txBody>
    </xdr:sp>
    <xdr:clientData/>
  </xdr:oneCellAnchor>
  <xdr:oneCellAnchor>
    <xdr:from>
      <xdr:col>6</xdr:col>
      <xdr:colOff>161925</xdr:colOff>
      <xdr:row>3</xdr:row>
      <xdr:rowOff>0</xdr:rowOff>
    </xdr:from>
    <xdr:ext cx="2162175" cy="247650"/>
    <xdr:sp macro="[0]!Tl_Online_Test">
      <xdr:nvSpPr>
        <xdr:cNvPr id="2" name="AutoShape 10"/>
        <xdr:cNvSpPr>
          <a:spLocks/>
        </xdr:cNvSpPr>
      </xdr:nvSpPr>
      <xdr:spPr>
        <a:xfrm>
          <a:off x="3381375" y="828675"/>
          <a:ext cx="2162175" cy="24765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On-line TEST</a:t>
          </a:r>
        </a:p>
      </xdr:txBody>
    </xdr:sp>
    <xdr:clientData/>
  </xdr:oneCellAnchor>
  <xdr:oneCellAnchor>
    <xdr:from>
      <xdr:col>6</xdr:col>
      <xdr:colOff>180975</xdr:colOff>
      <xdr:row>21</xdr:row>
      <xdr:rowOff>47625</xdr:rowOff>
    </xdr:from>
    <xdr:ext cx="571500" cy="247650"/>
    <xdr:sp macro="[0]!Tl_kontakt">
      <xdr:nvSpPr>
        <xdr:cNvPr id="3" name="AutoShape 16"/>
        <xdr:cNvSpPr>
          <a:spLocks/>
        </xdr:cNvSpPr>
      </xdr:nvSpPr>
      <xdr:spPr>
        <a:xfrm>
          <a:off x="3400425" y="3790950"/>
          <a:ext cx="571500" cy="2476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Kontakt</a:t>
          </a:r>
        </a:p>
      </xdr:txBody>
    </xdr:sp>
    <xdr:clientData/>
  </xdr:oneCellAnchor>
  <xdr:oneCellAnchor>
    <xdr:from>
      <xdr:col>6</xdr:col>
      <xdr:colOff>161925</xdr:colOff>
      <xdr:row>5</xdr:row>
      <xdr:rowOff>0</xdr:rowOff>
    </xdr:from>
    <xdr:ext cx="2162175" cy="247650"/>
    <xdr:sp macro="[0]!Tl_Online_Test_KO">
      <xdr:nvSpPr>
        <xdr:cNvPr id="4" name="AutoShape 21"/>
        <xdr:cNvSpPr>
          <a:spLocks/>
        </xdr:cNvSpPr>
      </xdr:nvSpPr>
      <xdr:spPr>
        <a:xfrm>
          <a:off x="3381375" y="1152525"/>
          <a:ext cx="2162175" cy="24765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Kontrola / Oprava On-line TESTu</a:t>
          </a:r>
        </a:p>
      </xdr:txBody>
    </xdr:sp>
    <xdr:clientData/>
  </xdr:oneCellAnchor>
  <xdr:oneCellAnchor>
    <xdr:from>
      <xdr:col>6</xdr:col>
      <xdr:colOff>161925</xdr:colOff>
      <xdr:row>7</xdr:row>
      <xdr:rowOff>0</xdr:rowOff>
    </xdr:from>
    <xdr:ext cx="2162175" cy="247650"/>
    <xdr:sp macro="[0]!Tl_Hodnoceni">
      <xdr:nvSpPr>
        <xdr:cNvPr id="5" name="AutoShape 25"/>
        <xdr:cNvSpPr>
          <a:spLocks/>
        </xdr:cNvSpPr>
      </xdr:nvSpPr>
      <xdr:spPr>
        <a:xfrm>
          <a:off x="3381375" y="1476375"/>
          <a:ext cx="2162175" cy="24765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Hodnocení On-line TESTu</a:t>
          </a:r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2162175" cy="247650"/>
    <xdr:sp macro="[0]!Tl_Uzivatel">
      <xdr:nvSpPr>
        <xdr:cNvPr id="6" name="AutoShape 26"/>
        <xdr:cNvSpPr>
          <a:spLocks/>
        </xdr:cNvSpPr>
      </xdr:nvSpPr>
      <xdr:spPr>
        <a:xfrm>
          <a:off x="323850" y="828675"/>
          <a:ext cx="2162175" cy="2476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Nastavení Uživatele</a:t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162175" cy="247650"/>
    <xdr:sp macro="[0]!Tl_ProhlaUceni">
      <xdr:nvSpPr>
        <xdr:cNvPr id="7" name="AutoShape 27"/>
        <xdr:cNvSpPr>
          <a:spLocks/>
        </xdr:cNvSpPr>
      </xdr:nvSpPr>
      <xdr:spPr>
        <a:xfrm>
          <a:off x="314325" y="2933700"/>
          <a:ext cx="2162175" cy="24765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Prohlížení / Učení otázek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162175" cy="247650"/>
    <xdr:sp macro="[0]!Tl_Nastav_online">
      <xdr:nvSpPr>
        <xdr:cNvPr id="8" name="AutoShape 29"/>
        <xdr:cNvSpPr>
          <a:spLocks/>
        </xdr:cNvSpPr>
      </xdr:nvSpPr>
      <xdr:spPr>
        <a:xfrm>
          <a:off x="314325" y="2447925"/>
          <a:ext cx="2162175" cy="247650"/>
        </a:xfrm>
        <a:prstGeom prst="bevel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Individuální nastavení TESTu</a:t>
          </a:r>
        </a:p>
      </xdr:txBody>
    </xdr:sp>
    <xdr:clientData/>
  </xdr:oneCellAnchor>
  <xdr:oneCellAnchor>
    <xdr:from>
      <xdr:col>6</xdr:col>
      <xdr:colOff>161925</xdr:colOff>
      <xdr:row>14</xdr:row>
      <xdr:rowOff>0</xdr:rowOff>
    </xdr:from>
    <xdr:ext cx="2162175" cy="247650"/>
    <xdr:sp macro="[0]!Tl_Odpovedi">
      <xdr:nvSpPr>
        <xdr:cNvPr id="9" name="AutoShape 30"/>
        <xdr:cNvSpPr>
          <a:spLocks/>
        </xdr:cNvSpPr>
      </xdr:nvSpPr>
      <xdr:spPr>
        <a:xfrm>
          <a:off x="3381375" y="2609850"/>
          <a:ext cx="2162175" cy="24765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Šablona s odpovědmi</a:t>
          </a:r>
        </a:p>
      </xdr:txBody>
    </xdr:sp>
    <xdr:clientData/>
  </xdr:oneCellAnchor>
  <xdr:oneCellAnchor>
    <xdr:from>
      <xdr:col>6</xdr:col>
      <xdr:colOff>161925</xdr:colOff>
      <xdr:row>12</xdr:row>
      <xdr:rowOff>0</xdr:rowOff>
    </xdr:from>
    <xdr:ext cx="2162175" cy="247650"/>
    <xdr:sp macro="[0]!Tl_BezOdpovedi">
      <xdr:nvSpPr>
        <xdr:cNvPr id="10" name="AutoShape 31"/>
        <xdr:cNvSpPr>
          <a:spLocks/>
        </xdr:cNvSpPr>
      </xdr:nvSpPr>
      <xdr:spPr>
        <a:xfrm>
          <a:off x="3381375" y="2286000"/>
          <a:ext cx="2162175" cy="24765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Šablona bez odpovědí</a:t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162175" cy="247650"/>
    <xdr:sp macro="[0]!Tl_HasicIII">
      <xdr:nvSpPr>
        <xdr:cNvPr id="11" name="AutoShape 32"/>
        <xdr:cNvSpPr>
          <a:spLocks/>
        </xdr:cNvSpPr>
      </xdr:nvSpPr>
      <xdr:spPr>
        <a:xfrm>
          <a:off x="314325" y="1314450"/>
          <a:ext cx="2162175" cy="24765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Hasič III. stupně (30 otázek)</a:t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162175" cy="247650"/>
    <xdr:sp macro="[0]!Tl_HasicII">
      <xdr:nvSpPr>
        <xdr:cNvPr id="12" name="AutoShape 33"/>
        <xdr:cNvSpPr>
          <a:spLocks/>
        </xdr:cNvSpPr>
      </xdr:nvSpPr>
      <xdr:spPr>
        <a:xfrm>
          <a:off x="314325" y="1638300"/>
          <a:ext cx="2162175" cy="24765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Hasič II. stupně (40 otázek)</a:t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162175" cy="247650"/>
    <xdr:sp macro="[0]!Tl_HasicI">
      <xdr:nvSpPr>
        <xdr:cNvPr id="13" name="AutoShape 34"/>
        <xdr:cNvSpPr>
          <a:spLocks/>
        </xdr:cNvSpPr>
      </xdr:nvSpPr>
      <xdr:spPr>
        <a:xfrm>
          <a:off x="314325" y="1962150"/>
          <a:ext cx="2162175" cy="24765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Hasič I. stupně (50 otázek)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76200</xdr:rowOff>
    </xdr:from>
    <xdr:ext cx="152400" cy="180975"/>
    <xdr:sp macro="[0]!Tl_uvod">
      <xdr:nvSpPr>
        <xdr:cNvPr id="1" name="AutoShape 4"/>
        <xdr:cNvSpPr>
          <a:spLocks/>
        </xdr:cNvSpPr>
      </xdr:nvSpPr>
      <xdr:spPr>
        <a:xfrm>
          <a:off x="390525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76200</xdr:rowOff>
    </xdr:from>
    <xdr:ext cx="152400" cy="180975"/>
    <xdr:sp macro="[0]!Tl_uvod">
      <xdr:nvSpPr>
        <xdr:cNvPr id="1" name="AutoShape 4"/>
        <xdr:cNvSpPr>
          <a:spLocks/>
        </xdr:cNvSpPr>
      </xdr:nvSpPr>
      <xdr:spPr>
        <a:xfrm>
          <a:off x="390525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5</xdr:col>
      <xdr:colOff>0</xdr:colOff>
      <xdr:row>18</xdr:row>
      <xdr:rowOff>104775</xdr:rowOff>
    </xdr:from>
    <xdr:to>
      <xdr:col>6</xdr:col>
      <xdr:colOff>285750</xdr:colOff>
      <xdr:row>22</xdr:row>
      <xdr:rowOff>19050</xdr:rowOff>
    </xdr:to>
    <xdr:sp macro="[0]!PosunSTARTKO">
      <xdr:nvSpPr>
        <xdr:cNvPr id="2" name="AutoShape 8"/>
        <xdr:cNvSpPr>
          <a:spLocks/>
        </xdr:cNvSpPr>
      </xdr:nvSpPr>
      <xdr:spPr>
        <a:xfrm rot="10800000">
          <a:off x="2028825" y="3952875"/>
          <a:ext cx="466725" cy="390525"/>
        </a:xfrm>
        <a:prstGeom prst="striped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Start</a:t>
          </a:r>
        </a:p>
      </xdr:txBody>
    </xdr:sp>
    <xdr:clientData fPrintsWithSheet="0"/>
  </xdr:twoCellAnchor>
  <xdr:twoCellAnchor editAs="absolute">
    <xdr:from>
      <xdr:col>6</xdr:col>
      <xdr:colOff>600075</xdr:colOff>
      <xdr:row>18</xdr:row>
      <xdr:rowOff>104775</xdr:rowOff>
    </xdr:from>
    <xdr:to>
      <xdr:col>8</xdr:col>
      <xdr:colOff>276225</xdr:colOff>
      <xdr:row>22</xdr:row>
      <xdr:rowOff>19050</xdr:rowOff>
    </xdr:to>
    <xdr:sp macro="[0]!PosunminusKO">
      <xdr:nvSpPr>
        <xdr:cNvPr id="3" name="AutoShape 9"/>
        <xdr:cNvSpPr>
          <a:spLocks/>
        </xdr:cNvSpPr>
      </xdr:nvSpPr>
      <xdr:spPr>
        <a:xfrm rot="10800000">
          <a:off x="2809875" y="3952875"/>
          <a:ext cx="466725" cy="390525"/>
        </a:xfrm>
        <a:prstGeom prst="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-1          </a:t>
          </a:r>
        </a:p>
      </xdr:txBody>
    </xdr:sp>
    <xdr:clientData fPrintsWithSheet="0"/>
  </xdr:twoCellAnchor>
  <xdr:twoCellAnchor editAs="absolute">
    <xdr:from>
      <xdr:col>10</xdr:col>
      <xdr:colOff>0</xdr:colOff>
      <xdr:row>18</xdr:row>
      <xdr:rowOff>104775</xdr:rowOff>
    </xdr:from>
    <xdr:to>
      <xdr:col>10</xdr:col>
      <xdr:colOff>466725</xdr:colOff>
      <xdr:row>22</xdr:row>
      <xdr:rowOff>19050</xdr:rowOff>
    </xdr:to>
    <xdr:sp macro="[0]!PosunplusKO">
      <xdr:nvSpPr>
        <xdr:cNvPr id="4" name="AutoShape 10"/>
        <xdr:cNvSpPr>
          <a:spLocks/>
        </xdr:cNvSpPr>
      </xdr:nvSpPr>
      <xdr:spPr>
        <a:xfrm>
          <a:off x="3790950" y="3952875"/>
          <a:ext cx="466725" cy="390525"/>
        </a:xfrm>
        <a:prstGeom prst="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+1</a:t>
          </a:r>
        </a:p>
      </xdr:txBody>
    </xdr:sp>
    <xdr:clientData fPrintsWithSheet="0"/>
  </xdr:twoCellAnchor>
  <xdr:twoCellAnchor editAs="absolute">
    <xdr:from>
      <xdr:col>12</xdr:col>
      <xdr:colOff>9525</xdr:colOff>
      <xdr:row>18</xdr:row>
      <xdr:rowOff>104775</xdr:rowOff>
    </xdr:from>
    <xdr:to>
      <xdr:col>12</xdr:col>
      <xdr:colOff>476250</xdr:colOff>
      <xdr:row>22</xdr:row>
      <xdr:rowOff>19050</xdr:rowOff>
    </xdr:to>
    <xdr:sp macro="[0]!PosunKONECKO">
      <xdr:nvSpPr>
        <xdr:cNvPr id="5" name="AutoShape 11"/>
        <xdr:cNvSpPr>
          <a:spLocks/>
        </xdr:cNvSpPr>
      </xdr:nvSpPr>
      <xdr:spPr>
        <a:xfrm>
          <a:off x="4591050" y="3952875"/>
          <a:ext cx="466725" cy="390525"/>
        </a:xfrm>
        <a:prstGeom prst="striped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Konec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0</xdr:colOff>
      <xdr:row>18</xdr:row>
      <xdr:rowOff>95250</xdr:rowOff>
    </xdr:from>
    <xdr:to>
      <xdr:col>11</xdr:col>
      <xdr:colOff>19050</xdr:colOff>
      <xdr:row>20</xdr:row>
      <xdr:rowOff>104775</xdr:rowOff>
    </xdr:to>
    <xdr:sp macro="[0]!Posunplus">
      <xdr:nvSpPr>
        <xdr:cNvPr id="1" name="AutoShape 1"/>
        <xdr:cNvSpPr>
          <a:spLocks/>
        </xdr:cNvSpPr>
      </xdr:nvSpPr>
      <xdr:spPr>
        <a:xfrm>
          <a:off x="5153025" y="4410075"/>
          <a:ext cx="466725" cy="390525"/>
        </a:xfrm>
        <a:prstGeom prst="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+1</a:t>
          </a:r>
        </a:p>
      </xdr:txBody>
    </xdr:sp>
    <xdr:clientData fPrintsWithSheet="0"/>
  </xdr:twoCellAnchor>
  <xdr:twoCellAnchor editAs="absolute">
    <xdr:from>
      <xdr:col>5</xdr:col>
      <xdr:colOff>590550</xdr:colOff>
      <xdr:row>18</xdr:row>
      <xdr:rowOff>95250</xdr:rowOff>
    </xdr:from>
    <xdr:to>
      <xdr:col>7</xdr:col>
      <xdr:colOff>0</xdr:colOff>
      <xdr:row>20</xdr:row>
      <xdr:rowOff>104775</xdr:rowOff>
    </xdr:to>
    <xdr:sp macro="[0]!Posunminus">
      <xdr:nvSpPr>
        <xdr:cNvPr id="2" name="AutoShape 2"/>
        <xdr:cNvSpPr>
          <a:spLocks/>
        </xdr:cNvSpPr>
      </xdr:nvSpPr>
      <xdr:spPr>
        <a:xfrm rot="10800000">
          <a:off x="3019425" y="4410075"/>
          <a:ext cx="466725" cy="390525"/>
        </a:xfrm>
        <a:prstGeom prst="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-1          </a:t>
          </a:r>
        </a:p>
      </xdr:txBody>
    </xdr:sp>
    <xdr:clientData fPrintsWithSheet="0"/>
  </xdr:twoCellAnchor>
  <xdr:twoCellAnchor editAs="absolute">
    <xdr:from>
      <xdr:col>3</xdr:col>
      <xdr:colOff>590550</xdr:colOff>
      <xdr:row>18</xdr:row>
      <xdr:rowOff>95250</xdr:rowOff>
    </xdr:from>
    <xdr:to>
      <xdr:col>5</xdr:col>
      <xdr:colOff>0</xdr:colOff>
      <xdr:row>20</xdr:row>
      <xdr:rowOff>104775</xdr:rowOff>
    </xdr:to>
    <xdr:sp macro="[0]!PosunSTART">
      <xdr:nvSpPr>
        <xdr:cNvPr id="3" name="AutoShape 4"/>
        <xdr:cNvSpPr>
          <a:spLocks/>
        </xdr:cNvSpPr>
      </xdr:nvSpPr>
      <xdr:spPr>
        <a:xfrm rot="10800000">
          <a:off x="1962150" y="4410075"/>
          <a:ext cx="466725" cy="390525"/>
        </a:xfrm>
        <a:prstGeom prst="striped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Start</a:t>
          </a:r>
        </a:p>
      </xdr:txBody>
    </xdr:sp>
    <xdr:clientData fPrintsWithSheet="0"/>
  </xdr:twoCellAnchor>
  <xdr:twoCellAnchor editAs="absolute">
    <xdr:from>
      <xdr:col>7</xdr:col>
      <xdr:colOff>0</xdr:colOff>
      <xdr:row>24</xdr:row>
      <xdr:rowOff>0</xdr:rowOff>
    </xdr:from>
    <xdr:to>
      <xdr:col>8</xdr:col>
      <xdr:colOff>0</xdr:colOff>
      <xdr:row>25</xdr:row>
      <xdr:rowOff>152400</xdr:rowOff>
    </xdr:to>
    <xdr:sp macro="[0]!Ok4">
      <xdr:nvSpPr>
        <xdr:cNvPr id="4" name="AutoShape 7"/>
        <xdr:cNvSpPr>
          <a:spLocks/>
        </xdr:cNvSpPr>
      </xdr:nvSpPr>
      <xdr:spPr>
        <a:xfrm>
          <a:off x="3486150" y="513397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 (III)</a:t>
          </a:r>
        </a:p>
      </xdr:txBody>
    </xdr:sp>
    <xdr:clientData fPrintsWithSheet="0"/>
  </xdr:twoCellAnchor>
  <xdr:twoCellAnchor editAs="absolute">
    <xdr:from>
      <xdr:col>5</xdr:col>
      <xdr:colOff>0</xdr:colOff>
      <xdr:row>24</xdr:row>
      <xdr:rowOff>0</xdr:rowOff>
    </xdr:from>
    <xdr:to>
      <xdr:col>6</xdr:col>
      <xdr:colOff>0</xdr:colOff>
      <xdr:row>25</xdr:row>
      <xdr:rowOff>152400</xdr:rowOff>
    </xdr:to>
    <xdr:sp macro="[0]!Ok1">
      <xdr:nvSpPr>
        <xdr:cNvPr id="5" name="AutoShape 8"/>
        <xdr:cNvSpPr>
          <a:spLocks/>
        </xdr:cNvSpPr>
      </xdr:nvSpPr>
      <xdr:spPr>
        <a:xfrm>
          <a:off x="2428875" y="513397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 (III)</a:t>
          </a:r>
        </a:p>
      </xdr:txBody>
    </xdr:sp>
    <xdr:clientData fPrintsWithSheet="0"/>
  </xdr:twoCellAnchor>
  <xdr:twoCellAnchor editAs="absolute">
    <xdr:from>
      <xdr:col>11</xdr:col>
      <xdr:colOff>0</xdr:colOff>
      <xdr:row>24</xdr:row>
      <xdr:rowOff>0</xdr:rowOff>
    </xdr:from>
    <xdr:to>
      <xdr:col>12</xdr:col>
      <xdr:colOff>0</xdr:colOff>
      <xdr:row>25</xdr:row>
      <xdr:rowOff>152400</xdr:rowOff>
    </xdr:to>
    <xdr:sp macro="[0]!Ok10">
      <xdr:nvSpPr>
        <xdr:cNvPr id="6" name="AutoShape 9"/>
        <xdr:cNvSpPr>
          <a:spLocks/>
        </xdr:cNvSpPr>
      </xdr:nvSpPr>
      <xdr:spPr>
        <a:xfrm>
          <a:off x="5600700" y="513397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 (III)</a:t>
          </a:r>
        </a:p>
      </xdr:txBody>
    </xdr:sp>
    <xdr:clientData fPrintsWithSheet="0"/>
  </xdr:twoCellAnchor>
  <xdr:oneCellAnchor>
    <xdr:from>
      <xdr:col>1</xdr:col>
      <xdr:colOff>66675</xdr:colOff>
      <xdr:row>0</xdr:row>
      <xdr:rowOff>76200</xdr:rowOff>
    </xdr:from>
    <xdr:ext cx="152400" cy="180975"/>
    <xdr:sp macro="[0]!Tl_uvod">
      <xdr:nvSpPr>
        <xdr:cNvPr id="7" name="AutoShape 15"/>
        <xdr:cNvSpPr>
          <a:spLocks/>
        </xdr:cNvSpPr>
      </xdr:nvSpPr>
      <xdr:spPr>
        <a:xfrm>
          <a:off x="38100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12</xdr:col>
      <xdr:colOff>0</xdr:colOff>
      <xdr:row>18</xdr:row>
      <xdr:rowOff>95250</xdr:rowOff>
    </xdr:from>
    <xdr:to>
      <xdr:col>13</xdr:col>
      <xdr:colOff>19050</xdr:colOff>
      <xdr:row>20</xdr:row>
      <xdr:rowOff>104775</xdr:rowOff>
    </xdr:to>
    <xdr:sp macro="[0]!PosunKONEC">
      <xdr:nvSpPr>
        <xdr:cNvPr id="8" name="AutoShape 16"/>
        <xdr:cNvSpPr>
          <a:spLocks/>
        </xdr:cNvSpPr>
      </xdr:nvSpPr>
      <xdr:spPr>
        <a:xfrm>
          <a:off x="6210300" y="4410075"/>
          <a:ext cx="466725" cy="390525"/>
        </a:xfrm>
        <a:prstGeom prst="striped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Konec</a:t>
          </a:r>
        </a:p>
      </xdr:txBody>
    </xdr:sp>
    <xdr:clientData fPrintsWithSheet="0"/>
  </xdr:twoCellAnchor>
  <xdr:twoCellAnchor editAs="absolute">
    <xdr:from>
      <xdr:col>9</xdr:col>
      <xdr:colOff>0</xdr:colOff>
      <xdr:row>24</xdr:row>
      <xdr:rowOff>0</xdr:rowOff>
    </xdr:from>
    <xdr:to>
      <xdr:col>10</xdr:col>
      <xdr:colOff>0</xdr:colOff>
      <xdr:row>25</xdr:row>
      <xdr:rowOff>152400</xdr:rowOff>
    </xdr:to>
    <xdr:sp macro="[0]!Ok7">
      <xdr:nvSpPr>
        <xdr:cNvPr id="9" name="AutoShape 21"/>
        <xdr:cNvSpPr>
          <a:spLocks/>
        </xdr:cNvSpPr>
      </xdr:nvSpPr>
      <xdr:spPr>
        <a:xfrm>
          <a:off x="4543425" y="513397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 (III)</a:t>
          </a:r>
        </a:p>
      </xdr:txBody>
    </xdr:sp>
    <xdr:clientData fPrintsWithSheet="0"/>
  </xdr:twoCellAnchor>
  <xdr:twoCellAnchor editAs="absolute">
    <xdr:from>
      <xdr:col>5</xdr:col>
      <xdr:colOff>0</xdr:colOff>
      <xdr:row>30</xdr:row>
      <xdr:rowOff>0</xdr:rowOff>
    </xdr:from>
    <xdr:to>
      <xdr:col>6</xdr:col>
      <xdr:colOff>0</xdr:colOff>
      <xdr:row>31</xdr:row>
      <xdr:rowOff>152400</xdr:rowOff>
    </xdr:to>
    <xdr:sp macro="[0]!Ok3">
      <xdr:nvSpPr>
        <xdr:cNvPr id="10" name="AutoShape 26"/>
        <xdr:cNvSpPr>
          <a:spLocks/>
        </xdr:cNvSpPr>
      </xdr:nvSpPr>
      <xdr:spPr>
        <a:xfrm>
          <a:off x="2428875" y="610552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 (I)</a:t>
          </a:r>
        </a:p>
      </xdr:txBody>
    </xdr:sp>
    <xdr:clientData fPrintsWithSheet="0"/>
  </xdr:twoCellAnchor>
  <xdr:twoCellAnchor editAs="absolute">
    <xdr:from>
      <xdr:col>5</xdr:col>
      <xdr:colOff>0</xdr:colOff>
      <xdr:row>27</xdr:row>
      <xdr:rowOff>0</xdr:rowOff>
    </xdr:from>
    <xdr:to>
      <xdr:col>6</xdr:col>
      <xdr:colOff>0</xdr:colOff>
      <xdr:row>28</xdr:row>
      <xdr:rowOff>152400</xdr:rowOff>
    </xdr:to>
    <xdr:sp macro="[0]!Ok2">
      <xdr:nvSpPr>
        <xdr:cNvPr id="11" name="AutoShape 28"/>
        <xdr:cNvSpPr>
          <a:spLocks/>
        </xdr:cNvSpPr>
      </xdr:nvSpPr>
      <xdr:spPr>
        <a:xfrm>
          <a:off x="2428875" y="5619750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 (II)</a:t>
          </a:r>
        </a:p>
      </xdr:txBody>
    </xdr:sp>
    <xdr:clientData fPrintsWithSheet="0"/>
  </xdr:twoCellAnchor>
  <xdr:twoCellAnchor editAs="absolute">
    <xdr:from>
      <xdr:col>7</xdr:col>
      <xdr:colOff>0</xdr:colOff>
      <xdr:row>27</xdr:row>
      <xdr:rowOff>0</xdr:rowOff>
    </xdr:from>
    <xdr:to>
      <xdr:col>8</xdr:col>
      <xdr:colOff>0</xdr:colOff>
      <xdr:row>28</xdr:row>
      <xdr:rowOff>152400</xdr:rowOff>
    </xdr:to>
    <xdr:sp macro="[0]!Ok5">
      <xdr:nvSpPr>
        <xdr:cNvPr id="12" name="AutoShape 29"/>
        <xdr:cNvSpPr>
          <a:spLocks/>
        </xdr:cNvSpPr>
      </xdr:nvSpPr>
      <xdr:spPr>
        <a:xfrm>
          <a:off x="3486150" y="5619750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 (II)</a:t>
          </a:r>
        </a:p>
      </xdr:txBody>
    </xdr:sp>
    <xdr:clientData fPrintsWithSheet="0"/>
  </xdr:twoCellAnchor>
  <xdr:twoCellAnchor editAs="absolute">
    <xdr:from>
      <xdr:col>9</xdr:col>
      <xdr:colOff>0</xdr:colOff>
      <xdr:row>27</xdr:row>
      <xdr:rowOff>0</xdr:rowOff>
    </xdr:from>
    <xdr:to>
      <xdr:col>10</xdr:col>
      <xdr:colOff>0</xdr:colOff>
      <xdr:row>28</xdr:row>
      <xdr:rowOff>152400</xdr:rowOff>
    </xdr:to>
    <xdr:sp macro="[0]!Ok8">
      <xdr:nvSpPr>
        <xdr:cNvPr id="13" name="AutoShape 30"/>
        <xdr:cNvSpPr>
          <a:spLocks/>
        </xdr:cNvSpPr>
      </xdr:nvSpPr>
      <xdr:spPr>
        <a:xfrm>
          <a:off x="4543425" y="5619750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 (II)</a:t>
          </a:r>
        </a:p>
      </xdr:txBody>
    </xdr:sp>
    <xdr:clientData fPrintsWithSheet="0"/>
  </xdr:twoCellAnchor>
  <xdr:twoCellAnchor editAs="absolute">
    <xdr:from>
      <xdr:col>11</xdr:col>
      <xdr:colOff>0</xdr:colOff>
      <xdr:row>27</xdr:row>
      <xdr:rowOff>0</xdr:rowOff>
    </xdr:from>
    <xdr:to>
      <xdr:col>12</xdr:col>
      <xdr:colOff>0</xdr:colOff>
      <xdr:row>28</xdr:row>
      <xdr:rowOff>152400</xdr:rowOff>
    </xdr:to>
    <xdr:sp macro="[0]!Ok11">
      <xdr:nvSpPr>
        <xdr:cNvPr id="14" name="AutoShape 31"/>
        <xdr:cNvSpPr>
          <a:spLocks/>
        </xdr:cNvSpPr>
      </xdr:nvSpPr>
      <xdr:spPr>
        <a:xfrm>
          <a:off x="5600700" y="5619750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 (II)</a:t>
          </a:r>
        </a:p>
      </xdr:txBody>
    </xdr:sp>
    <xdr:clientData fPrintsWithSheet="0"/>
  </xdr:twoCellAnchor>
  <xdr:twoCellAnchor editAs="absolute">
    <xdr:from>
      <xdr:col>11</xdr:col>
      <xdr:colOff>0</xdr:colOff>
      <xdr:row>30</xdr:row>
      <xdr:rowOff>0</xdr:rowOff>
    </xdr:from>
    <xdr:to>
      <xdr:col>12</xdr:col>
      <xdr:colOff>0</xdr:colOff>
      <xdr:row>31</xdr:row>
      <xdr:rowOff>152400</xdr:rowOff>
    </xdr:to>
    <xdr:sp macro="[0]!Ok12">
      <xdr:nvSpPr>
        <xdr:cNvPr id="15" name="AutoShape 33"/>
        <xdr:cNvSpPr>
          <a:spLocks/>
        </xdr:cNvSpPr>
      </xdr:nvSpPr>
      <xdr:spPr>
        <a:xfrm>
          <a:off x="5600700" y="610552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 (I)</a:t>
          </a:r>
        </a:p>
      </xdr:txBody>
    </xdr:sp>
    <xdr:clientData fPrintsWithSheet="0"/>
  </xdr:twoCellAnchor>
  <xdr:twoCellAnchor editAs="absolute">
    <xdr:from>
      <xdr:col>7</xdr:col>
      <xdr:colOff>0</xdr:colOff>
      <xdr:row>30</xdr:row>
      <xdr:rowOff>0</xdr:rowOff>
    </xdr:from>
    <xdr:to>
      <xdr:col>8</xdr:col>
      <xdr:colOff>0</xdr:colOff>
      <xdr:row>31</xdr:row>
      <xdr:rowOff>152400</xdr:rowOff>
    </xdr:to>
    <xdr:sp macro="[0]!Ok6">
      <xdr:nvSpPr>
        <xdr:cNvPr id="16" name="AutoShape 34"/>
        <xdr:cNvSpPr>
          <a:spLocks/>
        </xdr:cNvSpPr>
      </xdr:nvSpPr>
      <xdr:spPr>
        <a:xfrm>
          <a:off x="3486150" y="610552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 (I)</a:t>
          </a:r>
        </a:p>
      </xdr:txBody>
    </xdr:sp>
    <xdr:clientData fPrintsWithSheet="0"/>
  </xdr:twoCellAnchor>
  <xdr:twoCellAnchor editAs="absolute">
    <xdr:from>
      <xdr:col>9</xdr:col>
      <xdr:colOff>0</xdr:colOff>
      <xdr:row>30</xdr:row>
      <xdr:rowOff>0</xdr:rowOff>
    </xdr:from>
    <xdr:to>
      <xdr:col>10</xdr:col>
      <xdr:colOff>0</xdr:colOff>
      <xdr:row>31</xdr:row>
      <xdr:rowOff>152400</xdr:rowOff>
    </xdr:to>
    <xdr:sp macro="[0]!Ok9">
      <xdr:nvSpPr>
        <xdr:cNvPr id="17" name="AutoShape 35"/>
        <xdr:cNvSpPr>
          <a:spLocks/>
        </xdr:cNvSpPr>
      </xdr:nvSpPr>
      <xdr:spPr>
        <a:xfrm>
          <a:off x="4543425" y="610552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 (I)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0</xdr:row>
      <xdr:rowOff>66675</xdr:rowOff>
    </xdr:from>
    <xdr:ext cx="152400" cy="180975"/>
    <xdr:sp macro="[0]!Tl_uvod">
      <xdr:nvSpPr>
        <xdr:cNvPr id="1" name="AutoShape 1"/>
        <xdr:cNvSpPr>
          <a:spLocks/>
        </xdr:cNvSpPr>
      </xdr:nvSpPr>
      <xdr:spPr>
        <a:xfrm>
          <a:off x="180975" y="66675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1</xdr:col>
      <xdr:colOff>9525</xdr:colOff>
      <xdr:row>28</xdr:row>
      <xdr:rowOff>9525</xdr:rowOff>
    </xdr:from>
    <xdr:ext cx="2162175" cy="247650"/>
    <xdr:sp macro="[0]!Sestaveni_otazek">
      <xdr:nvSpPr>
        <xdr:cNvPr id="2" name="AutoShape 2"/>
        <xdr:cNvSpPr>
          <a:spLocks/>
        </xdr:cNvSpPr>
      </xdr:nvSpPr>
      <xdr:spPr>
        <a:xfrm>
          <a:off x="123825" y="4676775"/>
          <a:ext cx="2162175" cy="247650"/>
        </a:xfrm>
        <a:prstGeom prst="bevel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Sestavení otázek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0</xdr:colOff>
      <xdr:row>18</xdr:row>
      <xdr:rowOff>123825</xdr:rowOff>
    </xdr:from>
    <xdr:to>
      <xdr:col>11</xdr:col>
      <xdr:colOff>466725</xdr:colOff>
      <xdr:row>21</xdr:row>
      <xdr:rowOff>28575</xdr:rowOff>
    </xdr:to>
    <xdr:sp macro="[0]!PosunplusChyb">
      <xdr:nvSpPr>
        <xdr:cNvPr id="1" name="AutoShape 1"/>
        <xdr:cNvSpPr>
          <a:spLocks/>
        </xdr:cNvSpPr>
      </xdr:nvSpPr>
      <xdr:spPr>
        <a:xfrm>
          <a:off x="4267200" y="3905250"/>
          <a:ext cx="466725" cy="390525"/>
        </a:xfrm>
        <a:prstGeom prst="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+1</a:t>
          </a:r>
        </a:p>
      </xdr:txBody>
    </xdr:sp>
    <xdr:clientData fPrintsWithSheet="0"/>
  </xdr:twoCellAnchor>
  <xdr:twoCellAnchor editAs="absolute">
    <xdr:from>
      <xdr:col>5</xdr:col>
      <xdr:colOff>142875</xdr:colOff>
      <xdr:row>18</xdr:row>
      <xdr:rowOff>123825</xdr:rowOff>
    </xdr:from>
    <xdr:to>
      <xdr:col>6</xdr:col>
      <xdr:colOff>0</xdr:colOff>
      <xdr:row>21</xdr:row>
      <xdr:rowOff>28575</xdr:rowOff>
    </xdr:to>
    <xdr:sp macro="[0]!PosunminusChyb">
      <xdr:nvSpPr>
        <xdr:cNvPr id="2" name="AutoShape 2"/>
        <xdr:cNvSpPr>
          <a:spLocks/>
        </xdr:cNvSpPr>
      </xdr:nvSpPr>
      <xdr:spPr>
        <a:xfrm rot="10800000">
          <a:off x="2038350" y="3905250"/>
          <a:ext cx="466725" cy="390525"/>
        </a:xfrm>
        <a:prstGeom prst="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-1          </a:t>
          </a:r>
        </a:p>
      </xdr:txBody>
    </xdr:sp>
    <xdr:clientData fPrintsWithSheet="0"/>
  </xdr:twoCellAnchor>
  <xdr:twoCellAnchor editAs="absolute">
    <xdr:from>
      <xdr:col>3</xdr:col>
      <xdr:colOff>142875</xdr:colOff>
      <xdr:row>18</xdr:row>
      <xdr:rowOff>123825</xdr:rowOff>
    </xdr:from>
    <xdr:to>
      <xdr:col>4</xdr:col>
      <xdr:colOff>0</xdr:colOff>
      <xdr:row>21</xdr:row>
      <xdr:rowOff>28575</xdr:rowOff>
    </xdr:to>
    <xdr:sp macro="[0]!PosunSTARTChyb">
      <xdr:nvSpPr>
        <xdr:cNvPr id="3" name="AutoShape 3"/>
        <xdr:cNvSpPr>
          <a:spLocks/>
        </xdr:cNvSpPr>
      </xdr:nvSpPr>
      <xdr:spPr>
        <a:xfrm rot="10800000">
          <a:off x="1247775" y="3905250"/>
          <a:ext cx="466725" cy="390525"/>
        </a:xfrm>
        <a:prstGeom prst="striped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 fPrintsWithSheet="0"/>
  </xdr:twoCellAnchor>
  <xdr:oneCellAnchor>
    <xdr:from>
      <xdr:col>1</xdr:col>
      <xdr:colOff>66675</xdr:colOff>
      <xdr:row>0</xdr:row>
      <xdr:rowOff>76200</xdr:rowOff>
    </xdr:from>
    <xdr:ext cx="152400" cy="180975"/>
    <xdr:sp macro="[0]!Tl_Hodnoceni">
      <xdr:nvSpPr>
        <xdr:cNvPr id="4" name="AutoShape 12"/>
        <xdr:cNvSpPr>
          <a:spLocks/>
        </xdr:cNvSpPr>
      </xdr:nvSpPr>
      <xdr:spPr>
        <a:xfrm>
          <a:off x="38100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13</xdr:col>
      <xdr:colOff>0</xdr:colOff>
      <xdr:row>18</xdr:row>
      <xdr:rowOff>123825</xdr:rowOff>
    </xdr:from>
    <xdr:to>
      <xdr:col>13</xdr:col>
      <xdr:colOff>466725</xdr:colOff>
      <xdr:row>21</xdr:row>
      <xdr:rowOff>28575</xdr:rowOff>
    </xdr:to>
    <xdr:sp macro="[0]!PosunKONECChyb">
      <xdr:nvSpPr>
        <xdr:cNvPr id="5" name="AutoShape 13"/>
        <xdr:cNvSpPr>
          <a:spLocks/>
        </xdr:cNvSpPr>
      </xdr:nvSpPr>
      <xdr:spPr>
        <a:xfrm>
          <a:off x="5057775" y="3905250"/>
          <a:ext cx="466725" cy="390525"/>
        </a:xfrm>
        <a:prstGeom prst="striped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Konec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76200</xdr:rowOff>
    </xdr:from>
    <xdr:ext cx="152400" cy="180975"/>
    <xdr:sp macro="[0]!Tl_uvod">
      <xdr:nvSpPr>
        <xdr:cNvPr id="1" name="AutoShape 4"/>
        <xdr:cNvSpPr>
          <a:spLocks/>
        </xdr:cNvSpPr>
      </xdr:nvSpPr>
      <xdr:spPr>
        <a:xfrm>
          <a:off x="22860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3</xdr:col>
      <xdr:colOff>0</xdr:colOff>
      <xdr:row>55</xdr:row>
      <xdr:rowOff>0</xdr:rowOff>
    </xdr:from>
    <xdr:ext cx="2162175" cy="247650"/>
    <xdr:sp macro="[0]!PrChyb">
      <xdr:nvSpPr>
        <xdr:cNvPr id="2" name="AutoShape 7"/>
        <xdr:cNvSpPr>
          <a:spLocks/>
        </xdr:cNvSpPr>
      </xdr:nvSpPr>
      <xdr:spPr>
        <a:xfrm>
          <a:off x="1676400" y="6162675"/>
          <a:ext cx="2162175" cy="24765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Prohlížení chybných odpovědí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0</xdr:row>
      <xdr:rowOff>76200</xdr:rowOff>
    </xdr:from>
    <xdr:ext cx="152400" cy="180975"/>
    <xdr:sp macro="[0]!Tl_uvod">
      <xdr:nvSpPr>
        <xdr:cNvPr id="1" name="AutoShape 1"/>
        <xdr:cNvSpPr>
          <a:spLocks/>
        </xdr:cNvSpPr>
      </xdr:nvSpPr>
      <xdr:spPr>
        <a:xfrm>
          <a:off x="34290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0</xdr:row>
      <xdr:rowOff>76200</xdr:rowOff>
    </xdr:from>
    <xdr:ext cx="152400" cy="180975"/>
    <xdr:sp macro="[0]!Tl_uvod">
      <xdr:nvSpPr>
        <xdr:cNvPr id="1" name="AutoShape 1"/>
        <xdr:cNvSpPr>
          <a:spLocks/>
        </xdr:cNvSpPr>
      </xdr:nvSpPr>
      <xdr:spPr>
        <a:xfrm>
          <a:off x="20955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161925</xdr:colOff>
      <xdr:row>0</xdr:row>
      <xdr:rowOff>0</xdr:rowOff>
    </xdr:from>
    <xdr:ext cx="314325" cy="333375"/>
    <xdr:sp macro="[0]!Tl_uvod">
      <xdr:nvSpPr>
        <xdr:cNvPr id="1" name="AutoShape 3"/>
        <xdr:cNvSpPr>
          <a:spLocks/>
        </xdr:cNvSpPr>
      </xdr:nvSpPr>
      <xdr:spPr>
        <a:xfrm>
          <a:off x="6686550" y="0"/>
          <a:ext cx="314325" cy="3333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76200</xdr:rowOff>
    </xdr:from>
    <xdr:ext cx="152400" cy="180975"/>
    <xdr:sp macro="[0]!Tl_uvod">
      <xdr:nvSpPr>
        <xdr:cNvPr id="1" name="AutoShape 1"/>
        <xdr:cNvSpPr>
          <a:spLocks/>
        </xdr:cNvSpPr>
      </xdr:nvSpPr>
      <xdr:spPr>
        <a:xfrm>
          <a:off x="13335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76200</xdr:rowOff>
    </xdr:from>
    <xdr:ext cx="152400" cy="152400"/>
    <xdr:sp macro="[0]!Tl_uvod">
      <xdr:nvSpPr>
        <xdr:cNvPr id="1" name="AutoShape 1"/>
        <xdr:cNvSpPr>
          <a:spLocks/>
        </xdr:cNvSpPr>
      </xdr:nvSpPr>
      <xdr:spPr>
        <a:xfrm>
          <a:off x="161925" y="76200"/>
          <a:ext cx="152400" cy="15240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76200</xdr:rowOff>
    </xdr:from>
    <xdr:ext cx="152400" cy="180975"/>
    <xdr:sp macro="[0]!Tl_uvod">
      <xdr:nvSpPr>
        <xdr:cNvPr id="1" name="AutoShape 1"/>
        <xdr:cNvSpPr>
          <a:spLocks/>
        </xdr:cNvSpPr>
      </xdr:nvSpPr>
      <xdr:spPr>
        <a:xfrm>
          <a:off x="13335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76200</xdr:rowOff>
    </xdr:from>
    <xdr:ext cx="152400" cy="152400"/>
    <xdr:sp macro="[0]!Tl_uvod">
      <xdr:nvSpPr>
        <xdr:cNvPr id="1" name="AutoShape 2"/>
        <xdr:cNvSpPr>
          <a:spLocks/>
        </xdr:cNvSpPr>
      </xdr:nvSpPr>
      <xdr:spPr>
        <a:xfrm>
          <a:off x="161925" y="76200"/>
          <a:ext cx="152400" cy="15240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76200</xdr:rowOff>
    </xdr:from>
    <xdr:ext cx="152400" cy="180975"/>
    <xdr:sp macro="[0]!Tl_uvod">
      <xdr:nvSpPr>
        <xdr:cNvPr id="1" name="AutoShape 4"/>
        <xdr:cNvSpPr>
          <a:spLocks/>
        </xdr:cNvSpPr>
      </xdr:nvSpPr>
      <xdr:spPr>
        <a:xfrm>
          <a:off x="36195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29</xdr:row>
      <xdr:rowOff>0</xdr:rowOff>
    </xdr:from>
    <xdr:ext cx="2162175" cy="247650"/>
    <xdr:sp macro="[0]!Tl_Vygeneruj_Test">
      <xdr:nvSpPr>
        <xdr:cNvPr id="2" name="AutoShape 5"/>
        <xdr:cNvSpPr>
          <a:spLocks/>
        </xdr:cNvSpPr>
      </xdr:nvSpPr>
      <xdr:spPr>
        <a:xfrm>
          <a:off x="323850" y="3771900"/>
          <a:ext cx="2162175" cy="247650"/>
        </a:xfrm>
        <a:prstGeom prst="bevel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Vygeneruj TEST</a:t>
          </a:r>
        </a:p>
      </xdr:txBody>
    </xdr:sp>
    <xdr:clientData fPrintsWithSheet="0"/>
  </xdr:oneCellAnchor>
  <xdr:oneCellAnchor>
    <xdr:from>
      <xdr:col>8</xdr:col>
      <xdr:colOff>381000</xdr:colOff>
      <xdr:row>29</xdr:row>
      <xdr:rowOff>0</xdr:rowOff>
    </xdr:from>
    <xdr:ext cx="1438275" cy="247650"/>
    <xdr:sp macro="[0]!Vymaz_nastaveni">
      <xdr:nvSpPr>
        <xdr:cNvPr id="3" name="AutoShape 7"/>
        <xdr:cNvSpPr>
          <a:spLocks/>
        </xdr:cNvSpPr>
      </xdr:nvSpPr>
      <xdr:spPr>
        <a:xfrm>
          <a:off x="3057525" y="3771900"/>
          <a:ext cx="1438275" cy="24765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Vymaž nastavení TESTu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offi@atlas.cz" TargetMode="External" /><Relationship Id="rId2" Type="http://schemas.openxmlformats.org/officeDocument/2006/relationships/hyperlink" Target="http://www.dh.cz/" TargetMode="External" /><Relationship Id="rId3" Type="http://schemas.openxmlformats.org/officeDocument/2006/relationships/hyperlink" Target="http://www.oshpj.cz/" TargetMode="External" /><Relationship Id="rId4" Type="http://schemas.openxmlformats.org/officeDocument/2006/relationships/hyperlink" Target="mailto:milan.hoffmann@seznam.cz" TargetMode="External" /><Relationship Id="rId5" Type="http://schemas.openxmlformats.org/officeDocument/2006/relationships/hyperlink" Target="http://www.multiweb.cz/hoffmann/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1:J23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10" width="8.7109375" style="1" customWidth="1"/>
    <col min="11" max="11" width="4.7109375" style="1" customWidth="1"/>
    <col min="12" max="16384" width="7.8515625" style="1" customWidth="1"/>
  </cols>
  <sheetData>
    <row r="1" spans="2:10" ht="26.25">
      <c r="B1" s="312" t="s">
        <v>540</v>
      </c>
      <c r="C1" s="312"/>
      <c r="D1" s="312"/>
      <c r="E1" s="312"/>
      <c r="F1" s="312"/>
      <c r="G1" s="312"/>
      <c r="H1" s="312"/>
      <c r="I1" s="312"/>
      <c r="J1" s="312"/>
    </row>
    <row r="2" spans="2:10" ht="26.25">
      <c r="B2" s="312" t="s">
        <v>572</v>
      </c>
      <c r="C2" s="312"/>
      <c r="D2" s="312"/>
      <c r="E2" s="312"/>
      <c r="F2" s="312"/>
      <c r="G2" s="312"/>
      <c r="H2" s="312"/>
      <c r="I2" s="312"/>
      <c r="J2" s="31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22" spans="2:4" ht="12.75">
      <c r="B22" s="1" t="s">
        <v>778</v>
      </c>
      <c r="D22" s="33" t="s">
        <v>779</v>
      </c>
    </row>
    <row r="23" spans="2:4" ht="15" customHeight="1">
      <c r="B23" s="1" t="s">
        <v>541</v>
      </c>
      <c r="D23" s="34" t="s">
        <v>5</v>
      </c>
    </row>
  </sheetData>
  <sheetProtection/>
  <mergeCells count="2">
    <mergeCell ref="B1:J1"/>
    <mergeCell ref="B2:J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B1:AL3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85546875" style="41" customWidth="1"/>
    <col min="2" max="2" width="4.28125" style="30" customWidth="1"/>
    <col min="3" max="5" width="3.7109375" style="30" customWidth="1"/>
    <col min="6" max="6" width="2.7109375" style="46" customWidth="1"/>
    <col min="7" max="7" width="4.28125" style="30" customWidth="1"/>
    <col min="8" max="10" width="3.7109375" style="30" customWidth="1"/>
    <col min="11" max="11" width="2.7109375" style="30" customWidth="1"/>
    <col min="12" max="12" width="4.28125" style="30" customWidth="1"/>
    <col min="13" max="15" width="3.7109375" style="30" customWidth="1"/>
    <col min="16" max="16" width="2.7109375" style="30" customWidth="1"/>
    <col min="17" max="17" width="4.28125" style="30" customWidth="1"/>
    <col min="18" max="20" width="3.7109375" style="30" customWidth="1"/>
    <col min="21" max="21" width="2.7109375" style="30" customWidth="1"/>
    <col min="22" max="22" width="4.28125" style="30" customWidth="1"/>
    <col min="23" max="25" width="3.7109375" style="30" customWidth="1"/>
    <col min="26" max="26" width="2.7109375" style="46" customWidth="1"/>
    <col min="27" max="27" width="4.28125" style="30" customWidth="1"/>
    <col min="28" max="30" width="3.7109375" style="30" customWidth="1"/>
    <col min="31" max="31" width="2.7109375" style="30" customWidth="1"/>
    <col min="32" max="32" width="4.28125" style="30" customWidth="1"/>
    <col min="33" max="35" width="3.7109375" style="30" customWidth="1"/>
    <col min="36" max="36" width="1.7109375" style="41" customWidth="1"/>
    <col min="37" max="38" width="6.7109375" style="41" customWidth="1"/>
    <col min="39" max="39" width="0.85546875" style="41" customWidth="1"/>
    <col min="40" max="16384" width="9.140625" style="41" customWidth="1"/>
  </cols>
  <sheetData>
    <row r="1" spans="2:38" ht="26.25">
      <c r="B1" s="66"/>
      <c r="C1" s="319" t="s">
        <v>660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20" t="s">
        <v>814</v>
      </c>
      <c r="AD1" s="320"/>
      <c r="AE1" s="320"/>
      <c r="AF1" s="320"/>
      <c r="AG1" s="321">
        <v>1</v>
      </c>
      <c r="AH1" s="321"/>
      <c r="AI1" s="321"/>
      <c r="AJ1" s="111"/>
      <c r="AK1" s="111"/>
      <c r="AL1" s="111"/>
    </row>
    <row r="2" spans="2:35" s="10" customFormat="1" ht="12.75" customHeight="1">
      <c r="B2" s="37"/>
      <c r="C2" s="37"/>
      <c r="D2" s="37"/>
      <c r="E2" s="37"/>
      <c r="F2" s="42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42"/>
      <c r="AA2" s="37"/>
      <c r="AB2" s="37"/>
      <c r="AC2" s="37"/>
      <c r="AD2" s="37"/>
      <c r="AE2" s="37"/>
      <c r="AF2" s="42"/>
      <c r="AG2" s="37"/>
      <c r="AH2" s="37"/>
      <c r="AI2" s="37"/>
    </row>
    <row r="3" spans="2:35" s="10" customFormat="1" ht="18" customHeight="1" thickBot="1">
      <c r="B3" s="37"/>
      <c r="C3" s="37"/>
      <c r="D3" s="37"/>
      <c r="E3" s="37"/>
      <c r="F3" s="42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42"/>
      <c r="AA3" s="37"/>
      <c r="AB3" s="37"/>
      <c r="AC3" s="37"/>
      <c r="AD3" s="37"/>
      <c r="AE3" s="37"/>
      <c r="AF3" s="37"/>
      <c r="AG3" s="37"/>
      <c r="AH3" s="37"/>
      <c r="AI3" s="37"/>
    </row>
    <row r="4" spans="2:35" s="43" customFormat="1" ht="18" customHeight="1" thickBot="1">
      <c r="B4" s="39"/>
      <c r="C4" s="40" t="s">
        <v>754</v>
      </c>
      <c r="D4" s="40" t="s">
        <v>755</v>
      </c>
      <c r="E4" s="40" t="s">
        <v>766</v>
      </c>
      <c r="F4" s="39"/>
      <c r="G4" s="39"/>
      <c r="H4" s="40" t="s">
        <v>754</v>
      </c>
      <c r="I4" s="40" t="s">
        <v>755</v>
      </c>
      <c r="J4" s="40" t="s">
        <v>766</v>
      </c>
      <c r="K4" s="39"/>
      <c r="L4" s="39"/>
      <c r="M4" s="40" t="s">
        <v>754</v>
      </c>
      <c r="N4" s="40" t="s">
        <v>755</v>
      </c>
      <c r="O4" s="40" t="s">
        <v>766</v>
      </c>
      <c r="P4" s="39"/>
      <c r="Q4" s="39"/>
      <c r="R4" s="40" t="s">
        <v>754</v>
      </c>
      <c r="S4" s="40" t="s">
        <v>755</v>
      </c>
      <c r="T4" s="40" t="s">
        <v>766</v>
      </c>
      <c r="U4" s="39"/>
      <c r="V4" s="39"/>
      <c r="W4" s="40" t="s">
        <v>754</v>
      </c>
      <c r="X4" s="40" t="s">
        <v>755</v>
      </c>
      <c r="Y4" s="40" t="s">
        <v>766</v>
      </c>
      <c r="Z4" s="39"/>
      <c r="AA4" s="39"/>
      <c r="AB4" s="79" t="s">
        <v>754</v>
      </c>
      <c r="AC4" s="79" t="s">
        <v>755</v>
      </c>
      <c r="AD4" s="79" t="s">
        <v>766</v>
      </c>
      <c r="AE4" s="39"/>
      <c r="AF4" s="39"/>
      <c r="AG4" s="40" t="s">
        <v>754</v>
      </c>
      <c r="AH4" s="40" t="s">
        <v>755</v>
      </c>
      <c r="AI4" s="40" t="s">
        <v>766</v>
      </c>
    </row>
    <row r="5" spans="2:38" s="44" customFormat="1" ht="18" customHeight="1">
      <c r="B5" s="76"/>
      <c r="C5" s="76"/>
      <c r="D5" s="76"/>
      <c r="E5" s="76"/>
      <c r="F5" s="38"/>
      <c r="G5" s="76"/>
      <c r="H5" s="76"/>
      <c r="I5" s="76"/>
      <c r="J5" s="76"/>
      <c r="K5" s="38"/>
      <c r="L5" s="76"/>
      <c r="M5" s="76"/>
      <c r="N5" s="76"/>
      <c r="O5" s="76"/>
      <c r="P5" s="38"/>
      <c r="Q5" s="76"/>
      <c r="R5" s="76"/>
      <c r="S5" s="76"/>
      <c r="T5" s="76"/>
      <c r="U5" s="38"/>
      <c r="V5" s="76"/>
      <c r="W5" s="76"/>
      <c r="X5" s="76"/>
      <c r="Y5" s="76"/>
      <c r="Z5" s="38"/>
      <c r="AA5" s="76"/>
      <c r="AB5" s="76"/>
      <c r="AC5" s="76"/>
      <c r="AD5" s="76"/>
      <c r="AE5" s="38"/>
      <c r="AF5" s="76"/>
      <c r="AG5" s="76"/>
      <c r="AH5" s="76"/>
      <c r="AI5" s="76"/>
      <c r="AK5" s="318"/>
      <c r="AL5" s="318"/>
    </row>
    <row r="6" spans="2:38" s="44" customFormat="1" ht="18" customHeight="1">
      <c r="B6" s="77"/>
      <c r="C6" s="77"/>
      <c r="D6" s="77"/>
      <c r="E6" s="77"/>
      <c r="F6" s="38"/>
      <c r="G6" s="77"/>
      <c r="H6" s="77"/>
      <c r="I6" s="77"/>
      <c r="J6" s="77"/>
      <c r="K6" s="38"/>
      <c r="L6" s="77"/>
      <c r="M6" s="77"/>
      <c r="N6" s="77"/>
      <c r="O6" s="77"/>
      <c r="P6" s="38"/>
      <c r="Q6" s="77"/>
      <c r="R6" s="77"/>
      <c r="S6" s="77"/>
      <c r="T6" s="77"/>
      <c r="U6" s="38"/>
      <c r="V6" s="77"/>
      <c r="W6" s="77"/>
      <c r="X6" s="77"/>
      <c r="Y6" s="77"/>
      <c r="Z6" s="38"/>
      <c r="AA6" s="77"/>
      <c r="AB6" s="77"/>
      <c r="AC6" s="77"/>
      <c r="AD6" s="77"/>
      <c r="AE6" s="38"/>
      <c r="AF6" s="77"/>
      <c r="AG6" s="77"/>
      <c r="AH6" s="77"/>
      <c r="AI6" s="77"/>
      <c r="AK6" s="318"/>
      <c r="AL6" s="318"/>
    </row>
    <row r="7" spans="2:38" s="44" customFormat="1" ht="18" customHeight="1">
      <c r="B7" s="77"/>
      <c r="C7" s="77"/>
      <c r="D7" s="77"/>
      <c r="E7" s="77"/>
      <c r="F7" s="38"/>
      <c r="G7" s="77"/>
      <c r="H7" s="77"/>
      <c r="I7" s="77"/>
      <c r="J7" s="77"/>
      <c r="K7" s="38"/>
      <c r="L7" s="77"/>
      <c r="M7" s="77"/>
      <c r="N7" s="77"/>
      <c r="O7" s="77"/>
      <c r="P7" s="38"/>
      <c r="Q7" s="77"/>
      <c r="R7" s="77"/>
      <c r="S7" s="77"/>
      <c r="T7" s="77"/>
      <c r="U7" s="38"/>
      <c r="V7" s="77"/>
      <c r="W7" s="77"/>
      <c r="X7" s="77"/>
      <c r="Y7" s="77"/>
      <c r="Z7" s="38"/>
      <c r="AA7" s="77"/>
      <c r="AB7" s="77"/>
      <c r="AC7" s="77"/>
      <c r="AD7" s="77"/>
      <c r="AE7" s="38"/>
      <c r="AF7" s="77"/>
      <c r="AG7" s="77"/>
      <c r="AH7" s="77"/>
      <c r="AI7" s="77"/>
      <c r="AK7" s="318"/>
      <c r="AL7" s="318"/>
    </row>
    <row r="8" spans="2:38" s="44" customFormat="1" ht="18" customHeight="1">
      <c r="B8" s="77"/>
      <c r="C8" s="77"/>
      <c r="D8" s="77"/>
      <c r="E8" s="77"/>
      <c r="F8" s="38"/>
      <c r="G8" s="77"/>
      <c r="H8" s="77"/>
      <c r="I8" s="77"/>
      <c r="J8" s="77"/>
      <c r="K8" s="38"/>
      <c r="L8" s="77"/>
      <c r="M8" s="77"/>
      <c r="N8" s="77"/>
      <c r="O8" s="77"/>
      <c r="P8" s="38"/>
      <c r="Q8" s="77"/>
      <c r="R8" s="77"/>
      <c r="S8" s="77"/>
      <c r="T8" s="77"/>
      <c r="U8" s="38"/>
      <c r="V8" s="77"/>
      <c r="W8" s="77"/>
      <c r="X8" s="77"/>
      <c r="Y8" s="77"/>
      <c r="Z8" s="38"/>
      <c r="AA8" s="77"/>
      <c r="AB8" s="77"/>
      <c r="AC8" s="77"/>
      <c r="AD8" s="77"/>
      <c r="AE8" s="38"/>
      <c r="AF8" s="77"/>
      <c r="AG8" s="77"/>
      <c r="AH8" s="77"/>
      <c r="AI8" s="77"/>
      <c r="AK8" s="318"/>
      <c r="AL8" s="318"/>
    </row>
    <row r="9" spans="2:38" s="44" customFormat="1" ht="18" customHeight="1">
      <c r="B9" s="77"/>
      <c r="C9" s="77"/>
      <c r="D9" s="77"/>
      <c r="E9" s="77"/>
      <c r="F9" s="38"/>
      <c r="G9" s="77"/>
      <c r="H9" s="77"/>
      <c r="I9" s="77"/>
      <c r="J9" s="77"/>
      <c r="K9" s="38"/>
      <c r="L9" s="77"/>
      <c r="M9" s="77"/>
      <c r="N9" s="77"/>
      <c r="O9" s="77"/>
      <c r="P9" s="38"/>
      <c r="Q9" s="77"/>
      <c r="R9" s="77"/>
      <c r="S9" s="77"/>
      <c r="T9" s="77"/>
      <c r="U9" s="38"/>
      <c r="V9" s="77"/>
      <c r="W9" s="77"/>
      <c r="X9" s="77"/>
      <c r="Y9" s="77"/>
      <c r="Z9" s="38"/>
      <c r="AA9" s="77"/>
      <c r="AB9" s="77"/>
      <c r="AC9" s="77"/>
      <c r="AD9" s="77"/>
      <c r="AE9" s="38"/>
      <c r="AF9" s="77"/>
      <c r="AG9" s="77"/>
      <c r="AH9" s="77"/>
      <c r="AI9" s="77"/>
      <c r="AK9" s="318"/>
      <c r="AL9" s="318"/>
    </row>
    <row r="10" spans="2:38" s="44" customFormat="1" ht="18" customHeight="1">
      <c r="B10" s="77"/>
      <c r="C10" s="77"/>
      <c r="D10" s="77"/>
      <c r="E10" s="77"/>
      <c r="F10" s="38"/>
      <c r="G10" s="77"/>
      <c r="H10" s="77"/>
      <c r="I10" s="77"/>
      <c r="J10" s="77"/>
      <c r="K10" s="38"/>
      <c r="L10" s="77"/>
      <c r="M10" s="77"/>
      <c r="N10" s="77"/>
      <c r="O10" s="77"/>
      <c r="P10" s="38"/>
      <c r="Q10" s="77"/>
      <c r="R10" s="77"/>
      <c r="S10" s="77"/>
      <c r="T10" s="77"/>
      <c r="U10" s="38"/>
      <c r="V10" s="77"/>
      <c r="W10" s="77"/>
      <c r="X10" s="77"/>
      <c r="Y10" s="77"/>
      <c r="Z10" s="38"/>
      <c r="AA10" s="77"/>
      <c r="AB10" s="77"/>
      <c r="AC10" s="77"/>
      <c r="AD10" s="77"/>
      <c r="AE10" s="38"/>
      <c r="AF10" s="77"/>
      <c r="AG10" s="77"/>
      <c r="AH10" s="77"/>
      <c r="AI10" s="77"/>
      <c r="AK10" s="318"/>
      <c r="AL10" s="318"/>
    </row>
    <row r="11" spans="2:38" s="44" customFormat="1" ht="18" customHeight="1">
      <c r="B11" s="77"/>
      <c r="C11" s="77"/>
      <c r="D11" s="77"/>
      <c r="E11" s="77"/>
      <c r="F11" s="38"/>
      <c r="G11" s="77"/>
      <c r="H11" s="77"/>
      <c r="I11" s="77"/>
      <c r="J11" s="77"/>
      <c r="K11" s="38"/>
      <c r="L11" s="77"/>
      <c r="M11" s="77"/>
      <c r="N11" s="77"/>
      <c r="O11" s="77"/>
      <c r="P11" s="38"/>
      <c r="Q11" s="77"/>
      <c r="R11" s="77"/>
      <c r="S11" s="77"/>
      <c r="T11" s="77"/>
      <c r="U11" s="38"/>
      <c r="V11" s="77"/>
      <c r="W11" s="77"/>
      <c r="X11" s="77"/>
      <c r="Y11" s="77"/>
      <c r="Z11" s="38"/>
      <c r="AA11" s="77"/>
      <c r="AB11" s="77"/>
      <c r="AC11" s="77"/>
      <c r="AD11" s="77"/>
      <c r="AE11" s="38"/>
      <c r="AF11" s="77"/>
      <c r="AG11" s="77"/>
      <c r="AH11" s="77"/>
      <c r="AI11" s="77"/>
      <c r="AK11" s="318"/>
      <c r="AL11" s="318"/>
    </row>
    <row r="12" spans="2:38" s="44" customFormat="1" ht="18" customHeight="1">
      <c r="B12" s="77"/>
      <c r="C12" s="77"/>
      <c r="D12" s="77"/>
      <c r="E12" s="77"/>
      <c r="F12" s="38"/>
      <c r="G12" s="77"/>
      <c r="H12" s="77"/>
      <c r="I12" s="77"/>
      <c r="J12" s="77"/>
      <c r="K12" s="38"/>
      <c r="L12" s="77"/>
      <c r="M12" s="77"/>
      <c r="N12" s="77"/>
      <c r="O12" s="77"/>
      <c r="P12" s="38"/>
      <c r="Q12" s="77"/>
      <c r="R12" s="77"/>
      <c r="S12" s="77"/>
      <c r="T12" s="77"/>
      <c r="U12" s="38"/>
      <c r="V12" s="77"/>
      <c r="W12" s="77"/>
      <c r="X12" s="77"/>
      <c r="Y12" s="77"/>
      <c r="Z12" s="38"/>
      <c r="AA12" s="77"/>
      <c r="AB12" s="77"/>
      <c r="AC12" s="77"/>
      <c r="AD12" s="77"/>
      <c r="AE12" s="38"/>
      <c r="AF12" s="77"/>
      <c r="AG12" s="77"/>
      <c r="AH12" s="77"/>
      <c r="AI12" s="77"/>
      <c r="AK12" s="318"/>
      <c r="AL12" s="318"/>
    </row>
    <row r="13" spans="2:38" s="44" customFormat="1" ht="18" customHeight="1">
      <c r="B13" s="77"/>
      <c r="C13" s="77"/>
      <c r="D13" s="77"/>
      <c r="E13" s="77"/>
      <c r="F13" s="38"/>
      <c r="G13" s="77"/>
      <c r="H13" s="77"/>
      <c r="I13" s="77"/>
      <c r="J13" s="77"/>
      <c r="K13" s="38"/>
      <c r="L13" s="77"/>
      <c r="M13" s="77"/>
      <c r="N13" s="77"/>
      <c r="O13" s="77"/>
      <c r="P13" s="38"/>
      <c r="Q13" s="77"/>
      <c r="R13" s="77"/>
      <c r="S13" s="77"/>
      <c r="T13" s="77"/>
      <c r="U13" s="38"/>
      <c r="V13" s="77"/>
      <c r="W13" s="77"/>
      <c r="X13" s="77"/>
      <c r="Y13" s="77"/>
      <c r="Z13" s="38"/>
      <c r="AA13" s="77"/>
      <c r="AB13" s="77"/>
      <c r="AC13" s="77"/>
      <c r="AD13" s="77"/>
      <c r="AE13" s="38"/>
      <c r="AF13" s="77"/>
      <c r="AG13" s="77"/>
      <c r="AH13" s="77"/>
      <c r="AI13" s="77"/>
      <c r="AK13" s="318"/>
      <c r="AL13" s="318"/>
    </row>
    <row r="14" spans="2:38" s="44" customFormat="1" ht="18" customHeight="1" thickBot="1">
      <c r="B14" s="78"/>
      <c r="C14" s="78"/>
      <c r="D14" s="78"/>
      <c r="E14" s="78"/>
      <c r="F14" s="38"/>
      <c r="G14" s="78"/>
      <c r="H14" s="78"/>
      <c r="I14" s="78"/>
      <c r="J14" s="78"/>
      <c r="K14" s="38"/>
      <c r="L14" s="78"/>
      <c r="M14" s="78"/>
      <c r="N14" s="78"/>
      <c r="O14" s="78"/>
      <c r="P14" s="38"/>
      <c r="Q14" s="78"/>
      <c r="R14" s="78"/>
      <c r="S14" s="78"/>
      <c r="T14" s="78"/>
      <c r="U14" s="38"/>
      <c r="V14" s="78"/>
      <c r="W14" s="78"/>
      <c r="X14" s="78"/>
      <c r="Y14" s="78"/>
      <c r="Z14" s="38"/>
      <c r="AA14" s="78"/>
      <c r="AB14" s="78"/>
      <c r="AC14" s="78"/>
      <c r="AD14" s="78"/>
      <c r="AE14" s="38"/>
      <c r="AF14" s="78"/>
      <c r="AG14" s="78"/>
      <c r="AH14" s="78"/>
      <c r="AI14" s="78"/>
      <c r="AK14" s="318"/>
      <c r="AL14" s="318"/>
    </row>
    <row r="15" spans="2:35" s="44" customFormat="1" ht="12.75" customHeight="1" thickBo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2:35" s="44" customFormat="1" ht="18" customHeight="1" thickBot="1">
      <c r="B16" s="82" t="s">
        <v>554</v>
      </c>
      <c r="C16" s="80"/>
      <c r="D16" s="80"/>
      <c r="E16" s="81"/>
      <c r="F16" s="38"/>
      <c r="G16" s="82" t="s">
        <v>554</v>
      </c>
      <c r="H16" s="80"/>
      <c r="I16" s="80"/>
      <c r="J16" s="81"/>
      <c r="K16" s="38"/>
      <c r="L16" s="82" t="s">
        <v>554</v>
      </c>
      <c r="M16" s="80"/>
      <c r="N16" s="80"/>
      <c r="O16" s="81"/>
      <c r="P16" s="38"/>
      <c r="Q16" s="82" t="s">
        <v>554</v>
      </c>
      <c r="R16" s="80"/>
      <c r="S16" s="80"/>
      <c r="T16" s="81"/>
      <c r="U16" s="38"/>
      <c r="V16" s="82" t="s">
        <v>554</v>
      </c>
      <c r="W16" s="80"/>
      <c r="X16" s="80"/>
      <c r="Y16" s="81"/>
      <c r="Z16" s="38"/>
      <c r="AA16" s="82" t="s">
        <v>554</v>
      </c>
      <c r="AB16" s="80"/>
      <c r="AC16" s="80"/>
      <c r="AD16" s="81"/>
      <c r="AE16" s="38"/>
      <c r="AF16" s="82" t="s">
        <v>554</v>
      </c>
      <c r="AG16" s="80"/>
      <c r="AH16" s="80"/>
      <c r="AI16" s="81"/>
    </row>
    <row r="17" spans="2:35" s="10" customFormat="1" ht="12.75" customHeight="1"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42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2:35" s="44" customFormat="1" ht="18" customHeight="1" thickBo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2:35" s="43" customFormat="1" ht="18" customHeight="1" thickBot="1">
      <c r="B19" s="39"/>
      <c r="C19" s="40" t="s">
        <v>754</v>
      </c>
      <c r="D19" s="40" t="s">
        <v>755</v>
      </c>
      <c r="E19" s="40" t="s">
        <v>766</v>
      </c>
      <c r="F19" s="39"/>
      <c r="G19" s="39"/>
      <c r="H19" s="40" t="s">
        <v>754</v>
      </c>
      <c r="I19" s="40" t="s">
        <v>755</v>
      </c>
      <c r="J19" s="40" t="s">
        <v>766</v>
      </c>
      <c r="K19" s="39"/>
      <c r="L19" s="39"/>
      <c r="M19" s="40" t="s">
        <v>754</v>
      </c>
      <c r="N19" s="40" t="s">
        <v>755</v>
      </c>
      <c r="O19" s="40" t="s">
        <v>766</v>
      </c>
      <c r="P19" s="39"/>
      <c r="Q19" s="39"/>
      <c r="R19" s="40" t="s">
        <v>754</v>
      </c>
      <c r="S19" s="40" t="s">
        <v>755</v>
      </c>
      <c r="T19" s="40" t="s">
        <v>766</v>
      </c>
      <c r="U19" s="39"/>
      <c r="V19" s="39"/>
      <c r="W19" s="40" t="s">
        <v>754</v>
      </c>
      <c r="X19" s="40" t="s">
        <v>755</v>
      </c>
      <c r="Y19" s="40" t="s">
        <v>766</v>
      </c>
      <c r="Z19" s="39"/>
      <c r="AA19" s="39"/>
      <c r="AB19" s="79" t="s">
        <v>754</v>
      </c>
      <c r="AC19" s="79" t="s">
        <v>755</v>
      </c>
      <c r="AD19" s="79" t="s">
        <v>766</v>
      </c>
      <c r="AE19" s="39"/>
      <c r="AF19" s="39"/>
      <c r="AG19" s="40" t="s">
        <v>754</v>
      </c>
      <c r="AH19" s="40" t="s">
        <v>755</v>
      </c>
      <c r="AI19" s="40" t="s">
        <v>766</v>
      </c>
    </row>
    <row r="20" spans="2:38" s="44" customFormat="1" ht="18" customHeight="1">
      <c r="B20" s="76"/>
      <c r="C20" s="76"/>
      <c r="D20" s="76"/>
      <c r="E20" s="76"/>
      <c r="F20" s="38"/>
      <c r="G20" s="76"/>
      <c r="H20" s="76"/>
      <c r="I20" s="76"/>
      <c r="J20" s="76"/>
      <c r="K20" s="38"/>
      <c r="L20" s="76"/>
      <c r="M20" s="76"/>
      <c r="N20" s="76"/>
      <c r="O20" s="76"/>
      <c r="P20" s="38"/>
      <c r="Q20" s="76"/>
      <c r="R20" s="76"/>
      <c r="S20" s="76"/>
      <c r="T20" s="76"/>
      <c r="U20" s="38"/>
      <c r="V20" s="76"/>
      <c r="W20" s="76"/>
      <c r="X20" s="76"/>
      <c r="Y20" s="76"/>
      <c r="Z20" s="38"/>
      <c r="AA20" s="76"/>
      <c r="AB20" s="76"/>
      <c r="AC20" s="76"/>
      <c r="AD20" s="76"/>
      <c r="AE20" s="38"/>
      <c r="AF20" s="76"/>
      <c r="AG20" s="76"/>
      <c r="AH20" s="76"/>
      <c r="AI20" s="76"/>
      <c r="AK20" s="318"/>
      <c r="AL20" s="318"/>
    </row>
    <row r="21" spans="2:38" s="44" customFormat="1" ht="18" customHeight="1">
      <c r="B21" s="77"/>
      <c r="C21" s="77"/>
      <c r="D21" s="77"/>
      <c r="E21" s="77"/>
      <c r="F21" s="38"/>
      <c r="G21" s="77"/>
      <c r="H21" s="77"/>
      <c r="I21" s="77"/>
      <c r="J21" s="77"/>
      <c r="K21" s="38"/>
      <c r="L21" s="77"/>
      <c r="M21" s="77"/>
      <c r="N21" s="77"/>
      <c r="O21" s="77"/>
      <c r="P21" s="38"/>
      <c r="Q21" s="77"/>
      <c r="R21" s="77"/>
      <c r="S21" s="77"/>
      <c r="T21" s="77"/>
      <c r="U21" s="38"/>
      <c r="V21" s="77"/>
      <c r="W21" s="77"/>
      <c r="X21" s="77"/>
      <c r="Y21" s="77"/>
      <c r="Z21" s="38"/>
      <c r="AA21" s="77"/>
      <c r="AB21" s="77"/>
      <c r="AC21" s="77"/>
      <c r="AD21" s="77"/>
      <c r="AE21" s="38"/>
      <c r="AF21" s="77"/>
      <c r="AG21" s="77"/>
      <c r="AH21" s="77"/>
      <c r="AI21" s="77"/>
      <c r="AK21" s="318"/>
      <c r="AL21" s="318"/>
    </row>
    <row r="22" spans="2:38" s="44" customFormat="1" ht="18" customHeight="1">
      <c r="B22" s="77"/>
      <c r="C22" s="77"/>
      <c r="D22" s="77"/>
      <c r="E22" s="77"/>
      <c r="F22" s="38"/>
      <c r="G22" s="77"/>
      <c r="H22" s="77"/>
      <c r="I22" s="77"/>
      <c r="J22" s="77"/>
      <c r="K22" s="38"/>
      <c r="L22" s="77"/>
      <c r="M22" s="77"/>
      <c r="N22" s="77"/>
      <c r="O22" s="77"/>
      <c r="P22" s="38"/>
      <c r="Q22" s="77"/>
      <c r="R22" s="77"/>
      <c r="S22" s="77"/>
      <c r="T22" s="77"/>
      <c r="U22" s="38"/>
      <c r="V22" s="77"/>
      <c r="W22" s="77"/>
      <c r="X22" s="77"/>
      <c r="Y22" s="77"/>
      <c r="Z22" s="38"/>
      <c r="AA22" s="77"/>
      <c r="AB22" s="77"/>
      <c r="AC22" s="77"/>
      <c r="AD22" s="77"/>
      <c r="AE22" s="38"/>
      <c r="AF22" s="77"/>
      <c r="AG22" s="77"/>
      <c r="AH22" s="77"/>
      <c r="AI22" s="77"/>
      <c r="AK22" s="318"/>
      <c r="AL22" s="318"/>
    </row>
    <row r="23" spans="2:38" s="44" customFormat="1" ht="18" customHeight="1">
      <c r="B23" s="77"/>
      <c r="C23" s="77"/>
      <c r="D23" s="77"/>
      <c r="E23" s="77"/>
      <c r="F23" s="38"/>
      <c r="G23" s="77"/>
      <c r="H23" s="77"/>
      <c r="I23" s="77"/>
      <c r="J23" s="77"/>
      <c r="K23" s="38"/>
      <c r="L23" s="77"/>
      <c r="M23" s="77"/>
      <c r="N23" s="77"/>
      <c r="O23" s="77"/>
      <c r="P23" s="38"/>
      <c r="Q23" s="77"/>
      <c r="R23" s="77"/>
      <c r="S23" s="77"/>
      <c r="T23" s="77"/>
      <c r="U23" s="38"/>
      <c r="V23" s="77"/>
      <c r="W23" s="77"/>
      <c r="X23" s="77"/>
      <c r="Y23" s="77"/>
      <c r="Z23" s="38"/>
      <c r="AA23" s="77"/>
      <c r="AB23" s="77"/>
      <c r="AC23" s="77"/>
      <c r="AD23" s="77"/>
      <c r="AE23" s="38"/>
      <c r="AF23" s="77"/>
      <c r="AG23" s="77"/>
      <c r="AH23" s="77"/>
      <c r="AI23" s="77"/>
      <c r="AK23" s="318"/>
      <c r="AL23" s="318"/>
    </row>
    <row r="24" spans="2:38" s="44" customFormat="1" ht="18" customHeight="1">
      <c r="B24" s="77"/>
      <c r="C24" s="77"/>
      <c r="D24" s="77"/>
      <c r="E24" s="77"/>
      <c r="F24" s="38"/>
      <c r="G24" s="77"/>
      <c r="H24" s="77"/>
      <c r="I24" s="77"/>
      <c r="J24" s="77"/>
      <c r="K24" s="38"/>
      <c r="L24" s="77"/>
      <c r="M24" s="77"/>
      <c r="N24" s="77"/>
      <c r="O24" s="77"/>
      <c r="P24" s="38"/>
      <c r="Q24" s="77"/>
      <c r="R24" s="77"/>
      <c r="S24" s="77"/>
      <c r="T24" s="77"/>
      <c r="U24" s="38"/>
      <c r="V24" s="77"/>
      <c r="W24" s="77"/>
      <c r="X24" s="77"/>
      <c r="Y24" s="77"/>
      <c r="Z24" s="38"/>
      <c r="AA24" s="77"/>
      <c r="AB24" s="77"/>
      <c r="AC24" s="77"/>
      <c r="AD24" s="77"/>
      <c r="AE24" s="38"/>
      <c r="AF24" s="77"/>
      <c r="AG24" s="77"/>
      <c r="AH24" s="77"/>
      <c r="AI24" s="77"/>
      <c r="AK24" s="318"/>
      <c r="AL24" s="318"/>
    </row>
    <row r="25" spans="2:38" s="44" customFormat="1" ht="18" customHeight="1">
      <c r="B25" s="77"/>
      <c r="C25" s="77"/>
      <c r="D25" s="77"/>
      <c r="E25" s="77"/>
      <c r="F25" s="38"/>
      <c r="G25" s="77"/>
      <c r="H25" s="77"/>
      <c r="I25" s="77"/>
      <c r="J25" s="77"/>
      <c r="K25" s="38"/>
      <c r="L25" s="77"/>
      <c r="M25" s="77"/>
      <c r="N25" s="77"/>
      <c r="O25" s="77"/>
      <c r="P25" s="38"/>
      <c r="Q25" s="77"/>
      <c r="R25" s="77"/>
      <c r="S25" s="77"/>
      <c r="T25" s="77"/>
      <c r="U25" s="38"/>
      <c r="V25" s="77"/>
      <c r="W25" s="77"/>
      <c r="X25" s="77"/>
      <c r="Y25" s="77"/>
      <c r="Z25" s="38"/>
      <c r="AA25" s="77"/>
      <c r="AB25" s="77"/>
      <c r="AC25" s="77"/>
      <c r="AD25" s="77"/>
      <c r="AE25" s="38"/>
      <c r="AF25" s="77"/>
      <c r="AG25" s="77"/>
      <c r="AH25" s="77"/>
      <c r="AI25" s="77"/>
      <c r="AK25" s="318"/>
      <c r="AL25" s="318"/>
    </row>
    <row r="26" spans="2:38" s="44" customFormat="1" ht="18" customHeight="1">
      <c r="B26" s="77"/>
      <c r="C26" s="77"/>
      <c r="D26" s="77"/>
      <c r="E26" s="77"/>
      <c r="F26" s="38"/>
      <c r="G26" s="77"/>
      <c r="H26" s="77"/>
      <c r="I26" s="77"/>
      <c r="J26" s="77"/>
      <c r="K26" s="38"/>
      <c r="L26" s="77"/>
      <c r="M26" s="77"/>
      <c r="N26" s="77"/>
      <c r="O26" s="77"/>
      <c r="P26" s="38"/>
      <c r="Q26" s="77"/>
      <c r="R26" s="77"/>
      <c r="S26" s="77"/>
      <c r="T26" s="77"/>
      <c r="U26" s="38"/>
      <c r="V26" s="77"/>
      <c r="W26" s="77"/>
      <c r="X26" s="77"/>
      <c r="Y26" s="77"/>
      <c r="Z26" s="38"/>
      <c r="AA26" s="77"/>
      <c r="AB26" s="77"/>
      <c r="AC26" s="77"/>
      <c r="AD26" s="77"/>
      <c r="AE26" s="38"/>
      <c r="AF26" s="77"/>
      <c r="AG26" s="77"/>
      <c r="AH26" s="77"/>
      <c r="AI26" s="77"/>
      <c r="AK26" s="318"/>
      <c r="AL26" s="318"/>
    </row>
    <row r="27" spans="2:38" s="44" customFormat="1" ht="18" customHeight="1">
      <c r="B27" s="77"/>
      <c r="C27" s="77"/>
      <c r="D27" s="77"/>
      <c r="E27" s="77"/>
      <c r="F27" s="38"/>
      <c r="G27" s="77"/>
      <c r="H27" s="77"/>
      <c r="I27" s="77"/>
      <c r="J27" s="77"/>
      <c r="K27" s="38"/>
      <c r="L27" s="77"/>
      <c r="M27" s="77"/>
      <c r="N27" s="77"/>
      <c r="O27" s="77"/>
      <c r="P27" s="38"/>
      <c r="Q27" s="77"/>
      <c r="R27" s="77"/>
      <c r="S27" s="77"/>
      <c r="T27" s="77"/>
      <c r="U27" s="38"/>
      <c r="V27" s="77"/>
      <c r="W27" s="77"/>
      <c r="X27" s="77"/>
      <c r="Y27" s="77"/>
      <c r="Z27" s="38"/>
      <c r="AA27" s="77"/>
      <c r="AB27" s="77"/>
      <c r="AC27" s="77"/>
      <c r="AD27" s="77"/>
      <c r="AE27" s="38"/>
      <c r="AF27" s="77"/>
      <c r="AG27" s="77"/>
      <c r="AH27" s="77"/>
      <c r="AI27" s="77"/>
      <c r="AK27" s="318"/>
      <c r="AL27" s="318"/>
    </row>
    <row r="28" spans="2:38" s="44" customFormat="1" ht="18" customHeight="1">
      <c r="B28" s="77"/>
      <c r="C28" s="77"/>
      <c r="D28" s="77"/>
      <c r="E28" s="77"/>
      <c r="F28" s="38"/>
      <c r="G28" s="77"/>
      <c r="H28" s="77"/>
      <c r="I28" s="77"/>
      <c r="J28" s="77"/>
      <c r="K28" s="38"/>
      <c r="L28" s="77"/>
      <c r="M28" s="77"/>
      <c r="N28" s="77"/>
      <c r="O28" s="77"/>
      <c r="P28" s="38"/>
      <c r="Q28" s="77"/>
      <c r="R28" s="77"/>
      <c r="S28" s="77"/>
      <c r="T28" s="77"/>
      <c r="U28" s="38"/>
      <c r="V28" s="77"/>
      <c r="W28" s="77"/>
      <c r="X28" s="77"/>
      <c r="Y28" s="77"/>
      <c r="Z28" s="38"/>
      <c r="AA28" s="77"/>
      <c r="AB28" s="77"/>
      <c r="AC28" s="77"/>
      <c r="AD28" s="77"/>
      <c r="AE28" s="38"/>
      <c r="AF28" s="77"/>
      <c r="AG28" s="77"/>
      <c r="AH28" s="77"/>
      <c r="AI28" s="77"/>
      <c r="AK28" s="318"/>
      <c r="AL28" s="318"/>
    </row>
    <row r="29" spans="2:38" s="44" customFormat="1" ht="18" customHeight="1" thickBot="1">
      <c r="B29" s="45"/>
      <c r="C29" s="45"/>
      <c r="D29" s="45"/>
      <c r="E29" s="45"/>
      <c r="F29" s="38"/>
      <c r="G29" s="45"/>
      <c r="H29" s="45"/>
      <c r="I29" s="45"/>
      <c r="J29" s="45"/>
      <c r="K29" s="38"/>
      <c r="L29" s="45"/>
      <c r="M29" s="45"/>
      <c r="N29" s="45"/>
      <c r="O29" s="45"/>
      <c r="P29" s="38"/>
      <c r="Q29" s="45"/>
      <c r="R29" s="45"/>
      <c r="S29" s="45"/>
      <c r="T29" s="45"/>
      <c r="U29" s="38"/>
      <c r="V29" s="45"/>
      <c r="W29" s="45"/>
      <c r="X29" s="45"/>
      <c r="Y29" s="45"/>
      <c r="Z29" s="38"/>
      <c r="AA29" s="45"/>
      <c r="AB29" s="45"/>
      <c r="AC29" s="45"/>
      <c r="AD29" s="45"/>
      <c r="AE29" s="38"/>
      <c r="AF29" s="45"/>
      <c r="AG29" s="45"/>
      <c r="AH29" s="45"/>
      <c r="AI29" s="45"/>
      <c r="AK29" s="318"/>
      <c r="AL29" s="318"/>
    </row>
    <row r="30" spans="2:35" s="10" customFormat="1" ht="12.75" customHeight="1" thickBot="1">
      <c r="B30" s="37"/>
      <c r="C30" s="37"/>
      <c r="D30" s="37"/>
      <c r="E30" s="3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37"/>
      <c r="W30" s="37"/>
      <c r="X30" s="37"/>
      <c r="Y30" s="37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2:35" ht="18" customHeight="1" thickBot="1">
      <c r="B31" s="82" t="s">
        <v>554</v>
      </c>
      <c r="C31" s="80"/>
      <c r="D31" s="80"/>
      <c r="E31" s="81"/>
      <c r="G31" s="82" t="s">
        <v>554</v>
      </c>
      <c r="H31" s="80"/>
      <c r="I31" s="80"/>
      <c r="J31" s="81"/>
      <c r="L31" s="82" t="s">
        <v>554</v>
      </c>
      <c r="M31" s="80"/>
      <c r="N31" s="80"/>
      <c r="O31" s="81"/>
      <c r="Q31" s="82" t="s">
        <v>554</v>
      </c>
      <c r="R31" s="80"/>
      <c r="S31" s="80"/>
      <c r="T31" s="81"/>
      <c r="V31" s="82" t="s">
        <v>554</v>
      </c>
      <c r="W31" s="80"/>
      <c r="X31" s="80"/>
      <c r="Y31" s="81"/>
      <c r="AA31" s="82" t="s">
        <v>554</v>
      </c>
      <c r="AB31" s="80"/>
      <c r="AC31" s="80"/>
      <c r="AD31" s="81"/>
      <c r="AF31" s="82" t="s">
        <v>554</v>
      </c>
      <c r="AG31" s="80"/>
      <c r="AH31" s="80"/>
      <c r="AI31" s="81"/>
    </row>
  </sheetData>
  <sheetProtection sheet="1" objects="1" scenarios="1"/>
  <mergeCells count="7">
    <mergeCell ref="C1:AB1"/>
    <mergeCell ref="AK5:AK14"/>
    <mergeCell ref="AL5:AL14"/>
    <mergeCell ref="AK20:AK29"/>
    <mergeCell ref="AL20:AL29"/>
    <mergeCell ref="AG1:AI1"/>
    <mergeCell ref="AC1:AF1"/>
  </mergeCells>
  <printOptions/>
  <pageMargins left="0.1968503937007874" right="0" top="0.3937007874015748" bottom="0.1968503937007874" header="0" footer="0"/>
  <pageSetup fitToHeight="1" fitToWidth="1" horizontalDpi="360" verticalDpi="36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7"/>
  <dimension ref="A1:S5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208" customWidth="1"/>
    <col min="2" max="2" width="9.140625" style="208" customWidth="1"/>
    <col min="3" max="18" width="5.28125" style="208" customWidth="1"/>
    <col min="19" max="19" width="1.7109375" style="208" customWidth="1"/>
    <col min="20" max="16384" width="9.140625" style="208" customWidth="1"/>
  </cols>
  <sheetData>
    <row r="1" spans="2:18" ht="24.75" customHeight="1">
      <c r="B1" s="323" t="s">
        <v>660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spans="2:18" s="234" customFormat="1" ht="24.75" customHeight="1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  <c r="O2" s="270"/>
      <c r="P2" s="269"/>
      <c r="Q2" s="269"/>
      <c r="R2" s="269"/>
    </row>
    <row r="3" spans="2:18" s="234" customFormat="1" ht="24.75" customHeight="1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2:18" s="234" customFormat="1" ht="24.75" customHeight="1">
      <c r="B4" s="335"/>
      <c r="C4" s="335"/>
      <c r="D4" s="335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2:18" s="234" customFormat="1" ht="24.75" customHeight="1">
      <c r="B5" s="335"/>
      <c r="C5" s="335"/>
      <c r="D5" s="335"/>
      <c r="E5" s="231"/>
      <c r="F5" s="231"/>
      <c r="G5" s="231"/>
      <c r="H5" s="231"/>
      <c r="I5" s="272"/>
      <c r="J5" s="231"/>
      <c r="K5" s="231"/>
      <c r="L5" s="231"/>
      <c r="M5" s="231"/>
      <c r="N5" s="231"/>
      <c r="O5" s="231"/>
      <c r="P5" s="231"/>
      <c r="Q5" s="231"/>
      <c r="R5" s="231"/>
    </row>
    <row r="6" spans="2:18" s="234" customFormat="1" ht="24.75" customHeight="1">
      <c r="B6" s="335"/>
      <c r="C6" s="335"/>
      <c r="D6" s="335"/>
      <c r="E6" s="231"/>
      <c r="F6" s="231"/>
      <c r="G6" s="231"/>
      <c r="H6" s="231"/>
      <c r="I6" s="231"/>
      <c r="J6" s="231"/>
      <c r="K6" s="231"/>
      <c r="L6" s="271"/>
      <c r="M6" s="231"/>
      <c r="N6" s="231"/>
      <c r="O6" s="231"/>
      <c r="P6" s="231"/>
      <c r="Q6" s="231"/>
      <c r="R6" s="231"/>
    </row>
    <row r="7" spans="2:18" s="234" customFormat="1" ht="24.75" customHeight="1"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</row>
    <row r="8" spans="2:18" s="216" customFormat="1" ht="24.75" customHeight="1">
      <c r="B8" s="267"/>
      <c r="C8" s="267"/>
      <c r="D8" s="267"/>
      <c r="E8" s="267"/>
      <c r="F8" s="267"/>
      <c r="G8" s="267"/>
      <c r="H8" s="322" t="s">
        <v>581</v>
      </c>
      <c r="I8" s="322"/>
      <c r="J8" s="322"/>
      <c r="K8" s="322"/>
      <c r="L8" s="267"/>
      <c r="M8" s="267"/>
      <c r="N8" s="267"/>
      <c r="O8" s="328" t="s">
        <v>601</v>
      </c>
      <c r="P8" s="328"/>
      <c r="Q8" s="328">
        <v>1</v>
      </c>
      <c r="R8" s="328"/>
    </row>
    <row r="9" spans="2:18" s="216" customFormat="1" ht="19.5" customHeight="1">
      <c r="B9" s="229" t="s">
        <v>582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</row>
    <row r="10" spans="2:18" s="216" customFormat="1" ht="19.5" customHeight="1">
      <c r="B10" s="227"/>
      <c r="C10" s="228"/>
      <c r="D10" s="226">
        <v>1</v>
      </c>
      <c r="E10" s="226">
        <v>2</v>
      </c>
      <c r="F10" s="226">
        <v>3</v>
      </c>
      <c r="G10" s="226">
        <v>4</v>
      </c>
      <c r="H10" s="226">
        <v>5</v>
      </c>
      <c r="I10" s="226">
        <v>6</v>
      </c>
      <c r="J10" s="226">
        <v>7</v>
      </c>
      <c r="K10" s="226">
        <v>8</v>
      </c>
      <c r="L10" s="226">
        <v>9</v>
      </c>
      <c r="M10" s="226">
        <v>10</v>
      </c>
      <c r="N10" s="226">
        <v>11</v>
      </c>
      <c r="O10" s="226">
        <v>12</v>
      </c>
      <c r="P10" s="226">
        <v>13</v>
      </c>
      <c r="Q10" s="226">
        <v>14</v>
      </c>
      <c r="R10" s="226">
        <v>15</v>
      </c>
    </row>
    <row r="11" spans="2:18" s="216" customFormat="1" ht="19.5" customHeight="1">
      <c r="B11" s="227"/>
      <c r="C11" s="226" t="s">
        <v>821</v>
      </c>
      <c r="D11" s="268"/>
      <c r="E11" s="268"/>
      <c r="F11" s="268" t="s">
        <v>534</v>
      </c>
      <c r="G11" s="268" t="s">
        <v>534</v>
      </c>
      <c r="H11" s="268" t="s">
        <v>534</v>
      </c>
      <c r="I11" s="268" t="s">
        <v>534</v>
      </c>
      <c r="J11" s="268"/>
      <c r="K11" s="268"/>
      <c r="L11" s="268"/>
      <c r="M11" s="268"/>
      <c r="N11" s="268"/>
      <c r="O11" s="268"/>
      <c r="P11" s="268"/>
      <c r="Q11" s="268"/>
      <c r="R11" s="268"/>
    </row>
    <row r="12" spans="2:18" s="216" customFormat="1" ht="19.5" customHeight="1">
      <c r="B12" s="227"/>
      <c r="C12" s="226" t="s">
        <v>825</v>
      </c>
      <c r="D12" s="268"/>
      <c r="E12" s="268" t="s">
        <v>534</v>
      </c>
      <c r="F12" s="268"/>
      <c r="G12" s="268"/>
      <c r="H12" s="268"/>
      <c r="I12" s="268"/>
      <c r="J12" s="268"/>
      <c r="K12" s="268"/>
      <c r="L12" s="268" t="s">
        <v>534</v>
      </c>
      <c r="M12" s="268"/>
      <c r="N12" s="268"/>
      <c r="O12" s="268"/>
      <c r="P12" s="268"/>
      <c r="Q12" s="268"/>
      <c r="R12" s="268"/>
    </row>
    <row r="13" spans="2:18" s="216" customFormat="1" ht="19.5" customHeight="1">
      <c r="B13" s="227"/>
      <c r="C13" s="226" t="s">
        <v>826</v>
      </c>
      <c r="D13" s="268" t="s">
        <v>534</v>
      </c>
      <c r="E13" s="268"/>
      <c r="F13" s="268"/>
      <c r="G13" s="268"/>
      <c r="H13" s="268"/>
      <c r="I13" s="268"/>
      <c r="J13" s="268" t="s">
        <v>534</v>
      </c>
      <c r="K13" s="268" t="s">
        <v>534</v>
      </c>
      <c r="L13" s="268"/>
      <c r="M13" s="268"/>
      <c r="N13" s="268"/>
      <c r="O13" s="268"/>
      <c r="P13" s="268"/>
      <c r="Q13" s="268"/>
      <c r="R13" s="268"/>
    </row>
    <row r="14" spans="2:18" s="216" customFormat="1" ht="19.5" customHeight="1"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</row>
    <row r="15" spans="2:18" s="216" customFormat="1" ht="19.5" customHeight="1">
      <c r="B15" s="229" t="s">
        <v>584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</row>
    <row r="16" spans="2:18" s="216" customFormat="1" ht="19.5" customHeight="1">
      <c r="B16" s="227"/>
      <c r="C16" s="228"/>
      <c r="D16" s="226">
        <v>1</v>
      </c>
      <c r="E16" s="226">
        <v>2</v>
      </c>
      <c r="F16" s="226">
        <v>3</v>
      </c>
      <c r="G16" s="226">
        <v>4</v>
      </c>
      <c r="H16" s="226">
        <v>5</v>
      </c>
      <c r="I16" s="226">
        <v>6</v>
      </c>
      <c r="J16" s="226">
        <v>7</v>
      </c>
      <c r="K16" s="226">
        <v>8</v>
      </c>
      <c r="L16" s="226">
        <v>9</v>
      </c>
      <c r="M16" s="226">
        <v>10</v>
      </c>
      <c r="N16" s="226">
        <v>11</v>
      </c>
      <c r="O16" s="226">
        <v>12</v>
      </c>
      <c r="P16" s="226">
        <v>13</v>
      </c>
      <c r="Q16" s="226">
        <v>14</v>
      </c>
      <c r="R16" s="226">
        <v>15</v>
      </c>
    </row>
    <row r="17" spans="2:18" s="216" customFormat="1" ht="19.5" customHeight="1">
      <c r="B17" s="227"/>
      <c r="C17" s="226" t="s">
        <v>821</v>
      </c>
      <c r="D17" s="268"/>
      <c r="E17" s="268" t="s">
        <v>534</v>
      </c>
      <c r="F17" s="268" t="s">
        <v>534</v>
      </c>
      <c r="G17" s="268"/>
      <c r="H17" s="268" t="s">
        <v>534</v>
      </c>
      <c r="I17" s="268" t="s">
        <v>534</v>
      </c>
      <c r="J17" s="268"/>
      <c r="K17" s="268"/>
      <c r="L17" s="268"/>
      <c r="M17" s="268"/>
      <c r="N17" s="268"/>
      <c r="O17" s="268"/>
      <c r="P17" s="268"/>
      <c r="Q17" s="268"/>
      <c r="R17" s="268"/>
    </row>
    <row r="18" spans="2:18" s="216" customFormat="1" ht="19.5" customHeight="1">
      <c r="B18" s="227"/>
      <c r="C18" s="226" t="s">
        <v>825</v>
      </c>
      <c r="D18" s="268"/>
      <c r="E18" s="268"/>
      <c r="F18" s="268"/>
      <c r="G18" s="268" t="s">
        <v>534</v>
      </c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</row>
    <row r="19" spans="2:18" s="216" customFormat="1" ht="19.5" customHeight="1">
      <c r="B19" s="227"/>
      <c r="C19" s="226" t="s">
        <v>826</v>
      </c>
      <c r="D19" s="268" t="s">
        <v>534</v>
      </c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</row>
    <row r="20" spans="2:18" s="216" customFormat="1" ht="19.5" customHeight="1"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</row>
    <row r="21" spans="2:18" s="216" customFormat="1" ht="19.5" customHeight="1">
      <c r="B21" s="229" t="s">
        <v>585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</row>
    <row r="22" spans="2:18" s="216" customFormat="1" ht="19.5" customHeight="1">
      <c r="B22" s="227"/>
      <c r="C22" s="228"/>
      <c r="D22" s="226">
        <v>1</v>
      </c>
      <c r="E22" s="226">
        <v>2</v>
      </c>
      <c r="F22" s="226">
        <v>3</v>
      </c>
      <c r="G22" s="226">
        <v>4</v>
      </c>
      <c r="H22" s="226">
        <v>5</v>
      </c>
      <c r="I22" s="226">
        <v>6</v>
      </c>
      <c r="J22" s="226">
        <v>7</v>
      </c>
      <c r="K22" s="226">
        <v>8</v>
      </c>
      <c r="L22" s="226">
        <v>9</v>
      </c>
      <c r="M22" s="226">
        <v>10</v>
      </c>
      <c r="N22" s="226">
        <v>11</v>
      </c>
      <c r="O22" s="226">
        <v>12</v>
      </c>
      <c r="P22" s="226">
        <v>13</v>
      </c>
      <c r="Q22" s="226">
        <v>14</v>
      </c>
      <c r="R22" s="226">
        <v>15</v>
      </c>
    </row>
    <row r="23" spans="2:18" s="216" customFormat="1" ht="19.5" customHeight="1">
      <c r="B23" s="227"/>
      <c r="C23" s="226" t="s">
        <v>821</v>
      </c>
      <c r="D23" s="268" t="s">
        <v>534</v>
      </c>
      <c r="E23" s="268" t="s">
        <v>534</v>
      </c>
      <c r="F23" s="268"/>
      <c r="G23" s="268" t="s">
        <v>534</v>
      </c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</row>
    <row r="24" spans="2:18" s="216" customFormat="1" ht="19.5" customHeight="1">
      <c r="B24" s="227"/>
      <c r="C24" s="226" t="s">
        <v>825</v>
      </c>
      <c r="D24" s="268"/>
      <c r="E24" s="268"/>
      <c r="F24" s="268"/>
      <c r="G24" s="268"/>
      <c r="H24" s="268"/>
      <c r="I24" s="268" t="s">
        <v>534</v>
      </c>
      <c r="J24" s="268"/>
      <c r="K24" s="268" t="s">
        <v>534</v>
      </c>
      <c r="L24" s="268"/>
      <c r="M24" s="268"/>
      <c r="N24" s="268"/>
      <c r="O24" s="268"/>
      <c r="P24" s="268"/>
      <c r="Q24" s="268"/>
      <c r="R24" s="268"/>
    </row>
    <row r="25" spans="2:18" s="216" customFormat="1" ht="19.5" customHeight="1">
      <c r="B25" s="227"/>
      <c r="C25" s="226" t="s">
        <v>826</v>
      </c>
      <c r="D25" s="268"/>
      <c r="E25" s="268"/>
      <c r="F25" s="268" t="s">
        <v>534</v>
      </c>
      <c r="G25" s="268"/>
      <c r="H25" s="268" t="s">
        <v>534</v>
      </c>
      <c r="I25" s="268"/>
      <c r="J25" s="268" t="s">
        <v>534</v>
      </c>
      <c r="K25" s="268"/>
      <c r="L25" s="268"/>
      <c r="M25" s="268"/>
      <c r="N25" s="268"/>
      <c r="O25" s="268"/>
      <c r="P25" s="268"/>
      <c r="Q25" s="268"/>
      <c r="R25" s="268"/>
    </row>
    <row r="26" spans="2:18" s="216" customFormat="1" ht="19.5" customHeight="1"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</row>
    <row r="27" spans="2:18" s="216" customFormat="1" ht="19.5" customHeight="1">
      <c r="B27" s="229" t="s">
        <v>586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</row>
    <row r="28" spans="2:18" s="216" customFormat="1" ht="19.5" customHeight="1">
      <c r="B28" s="227"/>
      <c r="C28" s="228"/>
      <c r="D28" s="226">
        <v>1</v>
      </c>
      <c r="E28" s="226">
        <v>2</v>
      </c>
      <c r="F28" s="226">
        <v>3</v>
      </c>
      <c r="G28" s="226">
        <v>4</v>
      </c>
      <c r="H28" s="226">
        <v>5</v>
      </c>
      <c r="I28" s="226">
        <v>6</v>
      </c>
      <c r="J28" s="226">
        <v>7</v>
      </c>
      <c r="K28" s="226">
        <v>8</v>
      </c>
      <c r="L28" s="226">
        <v>9</v>
      </c>
      <c r="M28" s="226">
        <v>10</v>
      </c>
      <c r="N28" s="226">
        <v>11</v>
      </c>
      <c r="O28" s="226">
        <v>12</v>
      </c>
      <c r="P28" s="226">
        <v>13</v>
      </c>
      <c r="Q28" s="226">
        <v>14</v>
      </c>
      <c r="R28" s="226">
        <v>15</v>
      </c>
    </row>
    <row r="29" spans="2:18" s="216" customFormat="1" ht="19.5" customHeight="1">
      <c r="B29" s="227"/>
      <c r="C29" s="226" t="s">
        <v>821</v>
      </c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</row>
    <row r="30" spans="2:18" s="216" customFormat="1" ht="19.5" customHeight="1">
      <c r="B30" s="227"/>
      <c r="C30" s="226" t="s">
        <v>825</v>
      </c>
      <c r="D30" s="268" t="s">
        <v>534</v>
      </c>
      <c r="E30" s="268"/>
      <c r="F30" s="268" t="s">
        <v>534</v>
      </c>
      <c r="G30" s="268" t="s">
        <v>534</v>
      </c>
      <c r="H30" s="268"/>
      <c r="I30" s="268"/>
      <c r="J30" s="268" t="s">
        <v>534</v>
      </c>
      <c r="K30" s="268"/>
      <c r="L30" s="268"/>
      <c r="M30" s="268"/>
      <c r="N30" s="268"/>
      <c r="O30" s="268"/>
      <c r="P30" s="268"/>
      <c r="Q30" s="268"/>
      <c r="R30" s="268"/>
    </row>
    <row r="31" spans="2:18" s="216" customFormat="1" ht="19.5" customHeight="1">
      <c r="B31" s="227"/>
      <c r="C31" s="226" t="s">
        <v>826</v>
      </c>
      <c r="D31" s="268"/>
      <c r="E31" s="268" t="s">
        <v>534</v>
      </c>
      <c r="F31" s="268"/>
      <c r="G31" s="268"/>
      <c r="H31" s="268" t="s">
        <v>534</v>
      </c>
      <c r="I31" s="268" t="s">
        <v>534</v>
      </c>
      <c r="J31" s="268"/>
      <c r="K31" s="268"/>
      <c r="L31" s="268"/>
      <c r="M31" s="268"/>
      <c r="N31" s="268"/>
      <c r="O31" s="268"/>
      <c r="P31" s="268"/>
      <c r="Q31" s="268"/>
      <c r="R31" s="268"/>
    </row>
    <row r="32" s="231" customFormat="1" ht="19.5" customHeight="1"/>
    <row r="33" spans="6:16" s="231" customFormat="1" ht="19.5" customHeight="1">
      <c r="F33" s="336"/>
      <c r="G33" s="336"/>
      <c r="I33" s="336"/>
      <c r="J33" s="336"/>
      <c r="L33" s="336"/>
      <c r="M33" s="336"/>
      <c r="O33" s="336"/>
      <c r="P33" s="336"/>
    </row>
    <row r="34" spans="2:16" s="231" customFormat="1" ht="24.75" customHeight="1">
      <c r="B34" s="273"/>
      <c r="F34" s="337"/>
      <c r="G34" s="337"/>
      <c r="I34" s="337"/>
      <c r="J34" s="337"/>
      <c r="L34" s="337"/>
      <c r="M34" s="337"/>
      <c r="O34" s="337"/>
      <c r="P34" s="337"/>
    </row>
    <row r="35" s="234" customFormat="1" ht="19.5" customHeight="1"/>
    <row r="36" s="234" customFormat="1" ht="19.5" customHeight="1"/>
    <row r="37" s="234" customFormat="1" ht="19.5" customHeight="1"/>
    <row r="38" s="234" customFormat="1" ht="19.5" customHeight="1"/>
    <row r="39" s="234" customFormat="1" ht="15" customHeight="1"/>
    <row r="40" spans="2:18" s="231" customFormat="1" ht="24.75" customHeight="1"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</row>
    <row r="41" spans="2:18" s="231" customFormat="1" ht="15" customHeight="1"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</row>
    <row r="42" spans="1:19" s="231" customFormat="1" ht="19.5" customHeight="1">
      <c r="A42" s="232"/>
      <c r="B42" s="236"/>
      <c r="C42" s="236"/>
      <c r="D42" s="237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</row>
    <row r="43" spans="1:19" s="231" customFormat="1" ht="19.5" customHeight="1">
      <c r="A43" s="232"/>
      <c r="B43" s="236"/>
      <c r="C43" s="230"/>
      <c r="D43" s="336"/>
      <c r="E43" s="336"/>
      <c r="F43" s="230"/>
      <c r="G43" s="336"/>
      <c r="H43" s="336"/>
      <c r="I43" s="230"/>
      <c r="J43" s="336"/>
      <c r="K43" s="336"/>
      <c r="L43" s="230"/>
      <c r="M43" s="336"/>
      <c r="N43" s="336"/>
      <c r="O43" s="230"/>
      <c r="P43" s="336"/>
      <c r="Q43" s="336"/>
      <c r="R43" s="232"/>
      <c r="S43" s="232"/>
    </row>
    <row r="44" spans="1:19" s="231" customFormat="1" ht="19.5" customHeight="1">
      <c r="A44" s="232"/>
      <c r="B44" s="232"/>
      <c r="C44" s="238"/>
      <c r="D44" s="336"/>
      <c r="E44" s="336"/>
      <c r="F44" s="232"/>
      <c r="G44" s="339"/>
      <c r="H44" s="339"/>
      <c r="I44" s="232"/>
      <c r="J44" s="339"/>
      <c r="K44" s="339"/>
      <c r="L44" s="232"/>
      <c r="M44" s="339"/>
      <c r="N44" s="339"/>
      <c r="O44" s="232"/>
      <c r="P44" s="339"/>
      <c r="Q44" s="339"/>
      <c r="R44" s="232"/>
      <c r="S44" s="232"/>
    </row>
    <row r="45" spans="1:19" s="231" customFormat="1" ht="19.5" customHeight="1">
      <c r="A45" s="232"/>
      <c r="B45" s="232"/>
      <c r="C45" s="238"/>
      <c r="D45" s="336"/>
      <c r="E45" s="336"/>
      <c r="F45" s="232"/>
      <c r="G45" s="339"/>
      <c r="H45" s="339"/>
      <c r="I45" s="232"/>
      <c r="J45" s="339"/>
      <c r="K45" s="339"/>
      <c r="L45" s="232"/>
      <c r="M45" s="339"/>
      <c r="N45" s="339"/>
      <c r="O45" s="232"/>
      <c r="P45" s="339"/>
      <c r="Q45" s="339"/>
      <c r="R45" s="232"/>
      <c r="S45" s="232"/>
    </row>
    <row r="46" spans="1:19" s="231" customFormat="1" ht="19.5" customHeight="1">
      <c r="A46" s="232"/>
      <c r="B46" s="232"/>
      <c r="C46" s="238"/>
      <c r="D46" s="336"/>
      <c r="E46" s="336"/>
      <c r="F46" s="232"/>
      <c r="G46" s="339"/>
      <c r="H46" s="339"/>
      <c r="I46" s="232"/>
      <c r="J46" s="339"/>
      <c r="K46" s="339"/>
      <c r="L46" s="232"/>
      <c r="M46" s="339"/>
      <c r="N46" s="339"/>
      <c r="O46" s="232"/>
      <c r="P46" s="339"/>
      <c r="Q46" s="339"/>
      <c r="R46" s="232"/>
      <c r="S46" s="232"/>
    </row>
    <row r="47" spans="1:19" s="231" customFormat="1" ht="19.5" customHeight="1">
      <c r="A47" s="232"/>
      <c r="B47" s="232"/>
      <c r="C47" s="238"/>
      <c r="D47" s="336"/>
      <c r="E47" s="336"/>
      <c r="F47" s="232"/>
      <c r="G47" s="339"/>
      <c r="H47" s="339"/>
      <c r="I47" s="232"/>
      <c r="J47" s="339"/>
      <c r="K47" s="339"/>
      <c r="L47" s="232"/>
      <c r="M47" s="339"/>
      <c r="N47" s="339"/>
      <c r="O47" s="232"/>
      <c r="P47" s="339"/>
      <c r="Q47" s="339"/>
      <c r="R47" s="232"/>
      <c r="S47" s="232"/>
    </row>
    <row r="48" spans="1:19" s="231" customFormat="1" ht="19.5" customHeight="1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</row>
    <row r="49" s="239" customFormat="1" ht="24.75" customHeight="1"/>
    <row r="50" s="234" customFormat="1" ht="19.5" customHeight="1"/>
    <row r="51" s="213" customFormat="1" ht="24.75" customHeight="1">
      <c r="B51" s="240"/>
    </row>
    <row r="52" s="213" customFormat="1" ht="19.5" customHeight="1">
      <c r="B52" s="240"/>
    </row>
    <row r="53" spans="5:12" s="213" customFormat="1" ht="24.75" customHeight="1">
      <c r="E53" s="237"/>
      <c r="L53" s="237"/>
    </row>
    <row r="54" spans="5:12" s="213" customFormat="1" ht="15.75">
      <c r="E54" s="214"/>
      <c r="L54" s="214"/>
    </row>
    <row r="55" s="213" customFormat="1" ht="24.75" customHeight="1">
      <c r="B55" s="240"/>
    </row>
    <row r="56" s="213" customFormat="1" ht="19.5" customHeight="1">
      <c r="B56" s="240"/>
    </row>
    <row r="57" spans="5:12" s="213" customFormat="1" ht="24.75" customHeight="1">
      <c r="E57" s="237"/>
      <c r="L57" s="237"/>
    </row>
    <row r="58" spans="5:12" s="213" customFormat="1" ht="19.5" customHeight="1">
      <c r="E58" s="214"/>
      <c r="L58" s="214"/>
    </row>
    <row r="59" spans="4:12" s="213" customFormat="1" ht="24.75" customHeight="1">
      <c r="D59" s="241"/>
      <c r="E59" s="237"/>
      <c r="L59" s="237"/>
    </row>
    <row r="60" s="234" customFormat="1" ht="12.75"/>
    <row r="61" s="234" customFormat="1" ht="12.75"/>
    <row r="62" s="234" customFormat="1" ht="12.75"/>
    <row r="63" s="234" customFormat="1" ht="12.75"/>
    <row r="64" s="234" customFormat="1" ht="12.75"/>
    <row r="65" s="234" customFormat="1" ht="12.75"/>
    <row r="66" s="234" customFormat="1" ht="12.75"/>
    <row r="67" s="234" customFormat="1" ht="12.75"/>
    <row r="68" s="234" customFormat="1" ht="12.75"/>
    <row r="69" s="234" customFormat="1" ht="12.75"/>
    <row r="70" s="234" customFormat="1" ht="12.75"/>
    <row r="71" s="234" customFormat="1" ht="12.75"/>
    <row r="72" s="234" customFormat="1" ht="12.75"/>
    <row r="73" s="234" customFormat="1" ht="12.75"/>
    <row r="74" s="234" customFormat="1" ht="12.75"/>
    <row r="75" s="234" customFormat="1" ht="12.75"/>
    <row r="76" s="234" customFormat="1" ht="12.75"/>
    <row r="77" s="234" customFormat="1" ht="12.75"/>
    <row r="78" s="234" customFormat="1" ht="12.75"/>
    <row r="79" s="234" customFormat="1" ht="12.75"/>
    <row r="80" s="234" customFormat="1" ht="12.75"/>
    <row r="81" s="234" customFormat="1" ht="12.75"/>
    <row r="82" s="234" customFormat="1" ht="12.75"/>
    <row r="83" s="234" customFormat="1" ht="12.75"/>
    <row r="84" s="234" customFormat="1" ht="12.75"/>
    <row r="85" s="234" customFormat="1" ht="12.75"/>
    <row r="86" s="234" customFormat="1" ht="12.75"/>
    <row r="87" s="234" customFormat="1" ht="12.75"/>
    <row r="88" s="234" customFormat="1" ht="12.75"/>
    <row r="89" s="234" customFormat="1" ht="12.75"/>
    <row r="90" s="234" customFormat="1" ht="12.75"/>
    <row r="91" s="234" customFormat="1" ht="12.75"/>
    <row r="92" s="234" customFormat="1" ht="12.75"/>
    <row r="93" s="234" customFormat="1" ht="12.75"/>
    <row r="94" s="234" customFormat="1" ht="12.75"/>
    <row r="95" s="234" customFormat="1" ht="12.75"/>
    <row r="96" s="234" customFormat="1" ht="12.75"/>
    <row r="97" s="234" customFormat="1" ht="12.75"/>
    <row r="98" s="234" customFormat="1" ht="12.75"/>
    <row r="99" s="234" customFormat="1" ht="12.75"/>
    <row r="100" s="234" customFormat="1" ht="12.75"/>
    <row r="101" s="234" customFormat="1" ht="12.75"/>
    <row r="102" s="234" customFormat="1" ht="12.75"/>
    <row r="103" s="234" customFormat="1" ht="12.75"/>
    <row r="104" s="234" customFormat="1" ht="12.75"/>
    <row r="105" s="234" customFormat="1" ht="12.75"/>
    <row r="106" s="234" customFormat="1" ht="12.75"/>
    <row r="107" s="234" customFormat="1" ht="12.75"/>
    <row r="108" s="234" customFormat="1" ht="12.75"/>
    <row r="109" s="234" customFormat="1" ht="12.75"/>
    <row r="110" s="234" customFormat="1" ht="12.75"/>
    <row r="111" s="234" customFormat="1" ht="12.75"/>
    <row r="112" s="234" customFormat="1" ht="12.75"/>
    <row r="113" s="234" customFormat="1" ht="12.75"/>
    <row r="114" s="234" customFormat="1" ht="12.75"/>
    <row r="115" s="234" customFormat="1" ht="12.75"/>
    <row r="116" s="234" customFormat="1" ht="12.75"/>
    <row r="117" s="234" customFormat="1" ht="12.75"/>
    <row r="118" s="234" customFormat="1" ht="12.75"/>
    <row r="119" s="234" customFormat="1" ht="12.75"/>
    <row r="120" s="234" customFormat="1" ht="12.75"/>
    <row r="121" s="234" customFormat="1" ht="12.75"/>
    <row r="122" s="234" customFormat="1" ht="12.75"/>
    <row r="123" s="234" customFormat="1" ht="12.75"/>
    <row r="124" s="234" customFormat="1" ht="12.75"/>
    <row r="125" s="234" customFormat="1" ht="12.75"/>
    <row r="126" s="234" customFormat="1" ht="12.75"/>
    <row r="127" s="234" customFormat="1" ht="12.75"/>
    <row r="128" s="234" customFormat="1" ht="12.75"/>
    <row r="129" s="234" customFormat="1" ht="12.75"/>
    <row r="130" s="234" customFormat="1" ht="12.75"/>
    <row r="131" s="234" customFormat="1" ht="12.75"/>
    <row r="132" s="234" customFormat="1" ht="12.75"/>
    <row r="133" s="234" customFormat="1" ht="12.75"/>
    <row r="134" s="234" customFormat="1" ht="12.75"/>
    <row r="135" s="234" customFormat="1" ht="12.75"/>
    <row r="136" s="234" customFormat="1" ht="12.75"/>
    <row r="137" s="234" customFormat="1" ht="12.75"/>
    <row r="138" s="234" customFormat="1" ht="12.75"/>
    <row r="139" s="234" customFormat="1" ht="12.75"/>
    <row r="140" s="234" customFormat="1" ht="12.75"/>
    <row r="141" s="234" customFormat="1" ht="12.75"/>
    <row r="142" s="234" customFormat="1" ht="12.75"/>
    <row r="143" s="234" customFormat="1" ht="12.75"/>
    <row r="144" s="234" customFormat="1" ht="12.75"/>
    <row r="145" s="234" customFormat="1" ht="12.75"/>
    <row r="146" s="234" customFormat="1" ht="12.75"/>
    <row r="147" s="234" customFormat="1" ht="12.75"/>
    <row r="148" s="234" customFormat="1" ht="12.75"/>
    <row r="149" s="234" customFormat="1" ht="12.75"/>
    <row r="150" s="234" customFormat="1" ht="12.75"/>
    <row r="151" s="234" customFormat="1" ht="12.75"/>
    <row r="152" s="234" customFormat="1" ht="12.75"/>
    <row r="153" s="234" customFormat="1" ht="12.75"/>
    <row r="154" s="234" customFormat="1" ht="12.75"/>
    <row r="155" s="234" customFormat="1" ht="12.75"/>
    <row r="156" s="234" customFormat="1" ht="12.75"/>
    <row r="157" s="234" customFormat="1" ht="12.75"/>
    <row r="158" s="234" customFormat="1" ht="12.75"/>
    <row r="159" s="234" customFormat="1" ht="12.75"/>
    <row r="160" s="234" customFormat="1" ht="12.75"/>
    <row r="161" s="234" customFormat="1" ht="12.75"/>
    <row r="162" s="234" customFormat="1" ht="12.75"/>
    <row r="163" s="234" customFormat="1" ht="12.75"/>
    <row r="164" s="234" customFormat="1" ht="12.75"/>
    <row r="165" s="234" customFormat="1" ht="12.75"/>
    <row r="166" s="234" customFormat="1" ht="12.75"/>
    <row r="167" s="234" customFormat="1" ht="12.75"/>
    <row r="168" s="234" customFormat="1" ht="12.75"/>
    <row r="169" s="234" customFormat="1" ht="12.75"/>
    <row r="170" s="234" customFormat="1" ht="12.75"/>
    <row r="171" s="234" customFormat="1" ht="12.75"/>
    <row r="172" s="234" customFormat="1" ht="12.75"/>
    <row r="173" s="234" customFormat="1" ht="12.75"/>
    <row r="174" s="234" customFormat="1" ht="12.75"/>
    <row r="175" s="234" customFormat="1" ht="12.75"/>
    <row r="176" s="234" customFormat="1" ht="12.75"/>
    <row r="177" s="234" customFormat="1" ht="12.75"/>
    <row r="178" s="234" customFormat="1" ht="12.75"/>
    <row r="179" s="234" customFormat="1" ht="12.75"/>
    <row r="180" s="234" customFormat="1" ht="12.75"/>
    <row r="181" s="234" customFormat="1" ht="12.75"/>
    <row r="182" s="234" customFormat="1" ht="12.75"/>
    <row r="183" s="234" customFormat="1" ht="12.75"/>
    <row r="184" s="234" customFormat="1" ht="12.75"/>
    <row r="185" s="234" customFormat="1" ht="12.75"/>
    <row r="186" s="234" customFormat="1" ht="12.75"/>
    <row r="187" s="234" customFormat="1" ht="12.75"/>
    <row r="188" s="234" customFormat="1" ht="12.75"/>
    <row r="189" s="234" customFormat="1" ht="12.75"/>
    <row r="190" s="234" customFormat="1" ht="12.75"/>
    <row r="191" s="234" customFormat="1" ht="12.75"/>
    <row r="192" s="234" customFormat="1" ht="12.75"/>
    <row r="193" s="234" customFormat="1" ht="12.75"/>
    <row r="194" s="234" customFormat="1" ht="12.75"/>
    <row r="195" s="234" customFormat="1" ht="12.75"/>
    <row r="196" s="234" customFormat="1" ht="12.75"/>
    <row r="197" s="234" customFormat="1" ht="12.75"/>
    <row r="198" s="234" customFormat="1" ht="12.75"/>
    <row r="199" s="234" customFormat="1" ht="12.75"/>
    <row r="200" s="234" customFormat="1" ht="12.75"/>
    <row r="201" s="234" customFormat="1" ht="12.75"/>
    <row r="202" s="234" customFormat="1" ht="12.75"/>
    <row r="203" s="234" customFormat="1" ht="12.75"/>
    <row r="204" s="234" customFormat="1" ht="12.75"/>
    <row r="205" s="234" customFormat="1" ht="12.75"/>
    <row r="206" s="234" customFormat="1" ht="12.75"/>
    <row r="207" s="234" customFormat="1" ht="12.75"/>
    <row r="208" s="234" customFormat="1" ht="12.75"/>
    <row r="209" s="234" customFormat="1" ht="12.75"/>
    <row r="210" s="234" customFormat="1" ht="12.75"/>
    <row r="211" s="234" customFormat="1" ht="12.75"/>
    <row r="212" s="234" customFormat="1" ht="12.75"/>
    <row r="213" s="234" customFormat="1" ht="12.75"/>
    <row r="214" s="234" customFormat="1" ht="12.75"/>
    <row r="215" s="234" customFormat="1" ht="12.75"/>
    <row r="216" s="234" customFormat="1" ht="12.75"/>
    <row r="217" s="234" customFormat="1" ht="12.75"/>
    <row r="218" s="234" customFormat="1" ht="12.75"/>
    <row r="219" s="234" customFormat="1" ht="12.75"/>
    <row r="220" s="234" customFormat="1" ht="12.75"/>
    <row r="221" s="234" customFormat="1" ht="12.75"/>
    <row r="222" s="234" customFormat="1" ht="12.75"/>
    <row r="223" s="234" customFormat="1" ht="12.75"/>
    <row r="224" s="234" customFormat="1" ht="12.75"/>
    <row r="225" s="234" customFormat="1" ht="12.75"/>
    <row r="226" s="234" customFormat="1" ht="12.75"/>
    <row r="227" s="234" customFormat="1" ht="12.75"/>
    <row r="228" s="234" customFormat="1" ht="12.75"/>
    <row r="229" s="234" customFormat="1" ht="12.75"/>
    <row r="230" s="234" customFormat="1" ht="12.75"/>
    <row r="231" s="234" customFormat="1" ht="12.75"/>
    <row r="232" s="234" customFormat="1" ht="12.75"/>
    <row r="233" s="234" customFormat="1" ht="12.75"/>
    <row r="234" s="234" customFormat="1" ht="12.75"/>
    <row r="235" s="234" customFormat="1" ht="12.75"/>
    <row r="236" s="234" customFormat="1" ht="12.75"/>
    <row r="237" s="234" customFormat="1" ht="12.75"/>
    <row r="238" s="234" customFormat="1" ht="12.75"/>
    <row r="239" s="234" customFormat="1" ht="12.75"/>
    <row r="240" s="234" customFormat="1" ht="12.75"/>
    <row r="241" s="234" customFormat="1" ht="12.75"/>
    <row r="242" s="234" customFormat="1" ht="12.75"/>
    <row r="243" s="234" customFormat="1" ht="12.75"/>
    <row r="244" s="234" customFormat="1" ht="12.75"/>
    <row r="245" s="234" customFormat="1" ht="12.75"/>
    <row r="246" s="234" customFormat="1" ht="12.75"/>
    <row r="247" s="234" customFormat="1" ht="12.75"/>
    <row r="248" s="234" customFormat="1" ht="12.75"/>
    <row r="249" s="234" customFormat="1" ht="12.75"/>
    <row r="250" s="234" customFormat="1" ht="12.75"/>
    <row r="251" s="234" customFormat="1" ht="12.75"/>
    <row r="252" s="234" customFormat="1" ht="12.75"/>
    <row r="253" s="234" customFormat="1" ht="12.75"/>
    <row r="254" s="234" customFormat="1" ht="12.75"/>
    <row r="255" s="234" customFormat="1" ht="12.75"/>
    <row r="256" s="234" customFormat="1" ht="12.75"/>
    <row r="257" s="234" customFormat="1" ht="12.75"/>
    <row r="258" s="234" customFormat="1" ht="12.75"/>
    <row r="259" s="234" customFormat="1" ht="12.75"/>
    <row r="260" s="234" customFormat="1" ht="12.75"/>
    <row r="261" s="234" customFormat="1" ht="12.75"/>
    <row r="262" s="234" customFormat="1" ht="12.75"/>
    <row r="263" s="234" customFormat="1" ht="12.75"/>
    <row r="264" s="234" customFormat="1" ht="12.75"/>
    <row r="265" s="234" customFormat="1" ht="12.75"/>
    <row r="266" s="234" customFormat="1" ht="12.75"/>
    <row r="267" s="234" customFormat="1" ht="12.75"/>
    <row r="268" s="234" customFormat="1" ht="12.75"/>
    <row r="269" s="234" customFormat="1" ht="12.75"/>
    <row r="270" s="234" customFormat="1" ht="12.75"/>
    <row r="271" s="234" customFormat="1" ht="12.75"/>
    <row r="272" s="234" customFormat="1" ht="12.75"/>
    <row r="273" s="234" customFormat="1" ht="12.75"/>
    <row r="274" s="234" customFormat="1" ht="12.75"/>
    <row r="275" s="234" customFormat="1" ht="12.75"/>
  </sheetData>
  <sheetProtection sheet="1" objects="1" scenarios="1"/>
  <mergeCells count="42">
    <mergeCell ref="P47:Q47"/>
    <mergeCell ref="D47:E47"/>
    <mergeCell ref="G47:H47"/>
    <mergeCell ref="J47:K47"/>
    <mergeCell ref="M47:N47"/>
    <mergeCell ref="M46:N46"/>
    <mergeCell ref="P46:Q46"/>
    <mergeCell ref="D45:E45"/>
    <mergeCell ref="G45:H45"/>
    <mergeCell ref="J45:K45"/>
    <mergeCell ref="M45:N45"/>
    <mergeCell ref="P45:Q45"/>
    <mergeCell ref="D46:E46"/>
    <mergeCell ref="G46:H46"/>
    <mergeCell ref="J46:K46"/>
    <mergeCell ref="P43:Q43"/>
    <mergeCell ref="D44:E44"/>
    <mergeCell ref="G44:H44"/>
    <mergeCell ref="J44:K44"/>
    <mergeCell ref="M44:N44"/>
    <mergeCell ref="P44:Q44"/>
    <mergeCell ref="D43:E43"/>
    <mergeCell ref="G43:H43"/>
    <mergeCell ref="J43:K43"/>
    <mergeCell ref="M43:N43"/>
    <mergeCell ref="I34:J34"/>
    <mergeCell ref="L34:M34"/>
    <mergeCell ref="O34:P34"/>
    <mergeCell ref="B40:R40"/>
    <mergeCell ref="F34:G34"/>
    <mergeCell ref="F33:G33"/>
    <mergeCell ref="I33:J33"/>
    <mergeCell ref="L33:M33"/>
    <mergeCell ref="O33:P33"/>
    <mergeCell ref="Q8:R8"/>
    <mergeCell ref="H8:K8"/>
    <mergeCell ref="O8:P8"/>
    <mergeCell ref="B1:R1"/>
    <mergeCell ref="B3:R3"/>
    <mergeCell ref="B4:D4"/>
    <mergeCell ref="B5:D5"/>
    <mergeCell ref="B6:D6"/>
  </mergeCells>
  <printOptions horizontalCentered="1"/>
  <pageMargins left="0" right="0" top="0.5905511811023623" bottom="0.5905511811023623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S3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88" customWidth="1"/>
    <col min="2" max="3" width="3.7109375" style="47" customWidth="1"/>
    <col min="4" max="4" width="3.7109375" style="62" customWidth="1"/>
    <col min="5" max="5" width="1.7109375" style="51" customWidth="1"/>
    <col min="6" max="6" width="10.7109375" style="62" customWidth="1"/>
    <col min="7" max="7" width="9.140625" style="49" customWidth="1"/>
    <col min="8" max="8" width="2.7109375" style="49" customWidth="1"/>
    <col min="9" max="9" width="9.140625" style="49" customWidth="1"/>
    <col min="10" max="10" width="2.7109375" style="49" customWidth="1"/>
    <col min="11" max="11" width="9.140625" style="49" customWidth="1"/>
    <col min="12" max="12" width="2.7109375" style="49" customWidth="1"/>
    <col min="13" max="13" width="9.140625" style="49" customWidth="1"/>
    <col min="14" max="14" width="2.7109375" style="49" customWidth="1"/>
    <col min="15" max="15" width="9.140625" style="49" customWidth="1"/>
    <col min="16" max="16" width="2.7109375" style="49" customWidth="1"/>
    <col min="17" max="17" width="9.140625" style="49" customWidth="1"/>
    <col min="18" max="18" width="2.7109375" style="49" customWidth="1"/>
    <col min="19" max="19" width="9.140625" style="49" customWidth="1"/>
    <col min="20" max="20" width="4.7109375" style="49" customWidth="1"/>
    <col min="21" max="16384" width="9.140625" style="49" customWidth="1"/>
  </cols>
  <sheetData>
    <row r="1" spans="2:19" ht="26.25">
      <c r="B1" s="340" t="s">
        <v>535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</row>
    <row r="2" spans="2:7" ht="12.75">
      <c r="B2" s="50"/>
      <c r="C2" s="50"/>
      <c r="D2" s="51"/>
      <c r="F2" s="51"/>
      <c r="G2" s="52"/>
    </row>
    <row r="3" spans="2:19" ht="18" customHeight="1">
      <c r="B3" s="341" t="s">
        <v>536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</row>
    <row r="4" spans="2:19" ht="12.75" customHeight="1" thickBot="1">
      <c r="B4" s="18"/>
      <c r="C4" s="18"/>
      <c r="D4" s="18"/>
      <c r="E4" s="3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8" customFormat="1" ht="18" customHeight="1" thickBot="1">
      <c r="A5" s="89"/>
      <c r="B5" s="145" t="s">
        <v>767</v>
      </c>
      <c r="C5" s="146">
        <v>10</v>
      </c>
      <c r="D5" s="147" t="s">
        <v>654</v>
      </c>
      <c r="E5" s="53"/>
      <c r="F5" s="142" t="s">
        <v>655</v>
      </c>
      <c r="G5" s="306" t="s">
        <v>711</v>
      </c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8"/>
    </row>
    <row r="6" spans="1:19" ht="12.75">
      <c r="A6" s="88">
        <f>IF(D6&gt;C6,1,0)</f>
        <v>0</v>
      </c>
      <c r="B6" s="54" t="s">
        <v>534</v>
      </c>
      <c r="C6" s="55">
        <f>Nastavení!E7</f>
        <v>30</v>
      </c>
      <c r="D6" s="56">
        <v>9</v>
      </c>
      <c r="E6" s="57">
        <f>SUM(C6)</f>
        <v>30</v>
      </c>
      <c r="F6" s="58" t="str">
        <f>Nastavení!C7</f>
        <v>oblast A</v>
      </c>
      <c r="G6" s="298" t="str">
        <f>Nastavení!D7</f>
        <v>Právní předpisy a předpisy SH ČMS, (III)</v>
      </c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300"/>
    </row>
    <row r="7" spans="1:19" ht="12.75">
      <c r="A7" s="88">
        <f aca="true" t="shared" si="0" ref="A7:A25">IF(D7&gt;C7,1,0)</f>
        <v>0</v>
      </c>
      <c r="B7" s="148"/>
      <c r="C7" s="150">
        <f>Nastavení!E8</f>
        <v>10</v>
      </c>
      <c r="D7" s="149"/>
      <c r="E7" s="57">
        <f>SUM(E6+C7)</f>
        <v>40</v>
      </c>
      <c r="F7" s="143" t="str">
        <f>Nastavení!C8</f>
        <v>oblast A</v>
      </c>
      <c r="G7" s="309" t="str">
        <f>Nastavení!D8</f>
        <v>Právní předpisy a předpisy SH ČMS, (II)</v>
      </c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297"/>
    </row>
    <row r="8" spans="1:19" ht="13.5" thickBot="1">
      <c r="A8" s="88">
        <f t="shared" si="0"/>
        <v>0</v>
      </c>
      <c r="B8" s="148"/>
      <c r="C8" s="150">
        <f>Nastavení!E9</f>
        <v>10</v>
      </c>
      <c r="D8" s="149"/>
      <c r="E8" s="57">
        <f aca="true" t="shared" si="1" ref="E8:E19">SUM(E7+C8)</f>
        <v>50</v>
      </c>
      <c r="F8" s="144" t="str">
        <f>Nastavení!C9</f>
        <v>oblast A</v>
      </c>
      <c r="G8" s="301" t="str">
        <f>Nastavení!D9</f>
        <v>Právní předpisy a předpisy SH ČMS, (I)</v>
      </c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42"/>
    </row>
    <row r="9" spans="1:19" ht="12.75">
      <c r="A9" s="88">
        <f t="shared" si="0"/>
        <v>0</v>
      </c>
      <c r="B9" s="148" t="s">
        <v>534</v>
      </c>
      <c r="C9" s="150">
        <f>Nastavení!E10</f>
        <v>30</v>
      </c>
      <c r="D9" s="149">
        <v>6</v>
      </c>
      <c r="E9" s="57">
        <f t="shared" si="1"/>
        <v>80</v>
      </c>
      <c r="F9" s="58" t="str">
        <f>Nastavení!C10</f>
        <v>oblast B</v>
      </c>
      <c r="G9" s="298" t="str">
        <f>Nastavení!D10</f>
        <v>Prevence a ochrana obyvatel, (III)</v>
      </c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300"/>
    </row>
    <row r="10" spans="1:19" ht="12.75">
      <c r="A10" s="88">
        <f t="shared" si="0"/>
        <v>0</v>
      </c>
      <c r="B10" s="148"/>
      <c r="C10" s="150">
        <f>Nastavení!E11</f>
        <v>10</v>
      </c>
      <c r="D10" s="149"/>
      <c r="E10" s="57">
        <f t="shared" si="1"/>
        <v>90</v>
      </c>
      <c r="F10" s="143" t="str">
        <f>Nastavení!C11</f>
        <v>oblast B</v>
      </c>
      <c r="G10" s="309" t="str">
        <f>Nastavení!D11</f>
        <v>Prevence a ochrana obyvatel, (II)</v>
      </c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297"/>
    </row>
    <row r="11" spans="1:19" ht="13.5" thickBot="1">
      <c r="A11" s="88">
        <f t="shared" si="0"/>
        <v>0</v>
      </c>
      <c r="B11" s="148"/>
      <c r="C11" s="150">
        <f>Nastavení!E12</f>
        <v>10</v>
      </c>
      <c r="D11" s="149"/>
      <c r="E11" s="57">
        <f t="shared" si="1"/>
        <v>100</v>
      </c>
      <c r="F11" s="144" t="str">
        <f>Nastavení!C12</f>
        <v>oblast B</v>
      </c>
      <c r="G11" s="301" t="str">
        <f>Nastavení!D12</f>
        <v>Prevence a ochrana obyvatel, (I)</v>
      </c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42"/>
    </row>
    <row r="12" spans="1:19" ht="12.75">
      <c r="A12" s="88">
        <f t="shared" si="0"/>
        <v>0</v>
      </c>
      <c r="B12" s="148" t="s">
        <v>534</v>
      </c>
      <c r="C12" s="150">
        <f>Nastavení!E13</f>
        <v>30</v>
      </c>
      <c r="D12" s="149">
        <v>8</v>
      </c>
      <c r="E12" s="57">
        <f t="shared" si="1"/>
        <v>130</v>
      </c>
      <c r="F12" s="58" t="str">
        <f>Nastavení!C13</f>
        <v>oblast C</v>
      </c>
      <c r="G12" s="298" t="str">
        <f>Nastavení!D13</f>
        <v>Názvosloví v PO, technické prostředky, cvičební řád, (III)</v>
      </c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300"/>
    </row>
    <row r="13" spans="1:19" ht="12.75">
      <c r="A13" s="88">
        <f t="shared" si="0"/>
        <v>0</v>
      </c>
      <c r="B13" s="182"/>
      <c r="C13" s="150">
        <f>Nastavení!E14</f>
        <v>10</v>
      </c>
      <c r="D13" s="183"/>
      <c r="E13" s="57">
        <f t="shared" si="1"/>
        <v>140</v>
      </c>
      <c r="F13" s="143" t="str">
        <f>Nastavení!C14</f>
        <v>oblast C</v>
      </c>
      <c r="G13" s="309" t="str">
        <f>Nastavení!D14</f>
        <v>Názvosloví v PO, technické prostředky, cvičební řád, (II)</v>
      </c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297"/>
    </row>
    <row r="14" spans="1:19" ht="13.5" thickBot="1">
      <c r="A14" s="88">
        <f t="shared" si="0"/>
        <v>0</v>
      </c>
      <c r="B14" s="182"/>
      <c r="C14" s="150">
        <f>Nastavení!E15</f>
        <v>10</v>
      </c>
      <c r="D14" s="183"/>
      <c r="E14" s="57">
        <f t="shared" si="1"/>
        <v>150</v>
      </c>
      <c r="F14" s="144" t="str">
        <f>Nastavení!C15</f>
        <v>oblast C</v>
      </c>
      <c r="G14" s="301" t="str">
        <f>Nastavení!D15</f>
        <v>Názvosloví v PO, technické prostředky, cvičební řád, (I)</v>
      </c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42"/>
    </row>
    <row r="15" spans="1:19" ht="12.75">
      <c r="A15" s="88">
        <f t="shared" si="0"/>
        <v>0</v>
      </c>
      <c r="B15" s="182" t="s">
        <v>534</v>
      </c>
      <c r="C15" s="150">
        <f>Nastavení!E16</f>
        <v>30</v>
      </c>
      <c r="D15" s="183">
        <v>7</v>
      </c>
      <c r="E15" s="57">
        <f t="shared" si="1"/>
        <v>180</v>
      </c>
      <c r="F15" s="58" t="str">
        <f>Nastavení!C16</f>
        <v>oblast D</v>
      </c>
      <c r="G15" s="298" t="str">
        <f>Nastavení!D16</f>
        <v>Specielní zásahy, požární taktika, (III)</v>
      </c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300"/>
    </row>
    <row r="16" spans="1:19" ht="12.75">
      <c r="A16" s="88">
        <f t="shared" si="0"/>
        <v>0</v>
      </c>
      <c r="B16" s="182"/>
      <c r="C16" s="150">
        <f>Nastavení!E17</f>
        <v>10</v>
      </c>
      <c r="D16" s="183"/>
      <c r="E16" s="57">
        <f t="shared" si="1"/>
        <v>190</v>
      </c>
      <c r="F16" s="143" t="str">
        <f>Nastavení!C17</f>
        <v>oblast D</v>
      </c>
      <c r="G16" s="309" t="str">
        <f>Nastavení!D17</f>
        <v>Specielní zásahy, požární taktika, (II)</v>
      </c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297"/>
    </row>
    <row r="17" spans="1:19" ht="13.5" thickBot="1">
      <c r="A17" s="88">
        <f t="shared" si="0"/>
        <v>0</v>
      </c>
      <c r="B17" s="182"/>
      <c r="C17" s="150">
        <f>Nastavení!E18</f>
        <v>10</v>
      </c>
      <c r="D17" s="183"/>
      <c r="E17" s="57">
        <f t="shared" si="1"/>
        <v>200</v>
      </c>
      <c r="F17" s="144" t="str">
        <f>Nastavení!C18</f>
        <v>oblast D</v>
      </c>
      <c r="G17" s="301" t="str">
        <f>Nastavení!D18</f>
        <v>Specielní zásahy, požární taktika, (I)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42"/>
    </row>
    <row r="18" spans="1:19" ht="12.75" hidden="1">
      <c r="A18" s="88">
        <f t="shared" si="0"/>
        <v>0</v>
      </c>
      <c r="B18" s="182"/>
      <c r="C18" s="150">
        <f>Nastavení!E19</f>
      </c>
      <c r="D18" s="183"/>
      <c r="E18" s="57" t="e">
        <f t="shared" si="1"/>
        <v>#VALUE!</v>
      </c>
      <c r="F18" s="207">
        <f>Nastavení!C19</f>
      </c>
      <c r="G18" s="346">
        <f>Nastavení!D19</f>
      </c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8"/>
    </row>
    <row r="19" spans="1:19" ht="12.75" hidden="1">
      <c r="A19" s="88">
        <f t="shared" si="0"/>
        <v>0</v>
      </c>
      <c r="B19" s="182"/>
      <c r="C19" s="150">
        <f>Nastavení!E20</f>
      </c>
      <c r="D19" s="183"/>
      <c r="E19" s="57" t="e">
        <f t="shared" si="1"/>
        <v>#VALUE!</v>
      </c>
      <c r="F19" s="143">
        <f>Nastavení!C20</f>
      </c>
      <c r="G19" s="309">
        <f>Nastavení!D20</f>
      </c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297"/>
    </row>
    <row r="20" spans="1:19" s="112" customFormat="1" ht="12.75" hidden="1">
      <c r="A20" s="88">
        <f t="shared" si="0"/>
        <v>0</v>
      </c>
      <c r="B20" s="182"/>
      <c r="C20" s="150">
        <f>Nastavení!E21</f>
      </c>
      <c r="D20" s="183"/>
      <c r="E20" s="57" t="e">
        <f aca="true" t="shared" si="2" ref="E20:E25">SUM(E19+C20)</f>
        <v>#VALUE!</v>
      </c>
      <c r="F20" s="143">
        <f>Nastavení!C21</f>
      </c>
      <c r="G20" s="309">
        <f>Nastavení!D21</f>
      </c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297"/>
    </row>
    <row r="21" spans="1:19" s="112" customFormat="1" ht="12.75" hidden="1">
      <c r="A21" s="88">
        <f t="shared" si="0"/>
        <v>0</v>
      </c>
      <c r="B21" s="182"/>
      <c r="C21" s="150">
        <f>Nastavení!E22</f>
      </c>
      <c r="D21" s="183"/>
      <c r="E21" s="57" t="e">
        <f t="shared" si="2"/>
        <v>#VALUE!</v>
      </c>
      <c r="F21" s="143">
        <f>Nastavení!C22</f>
      </c>
      <c r="G21" s="309">
        <f>Nastavení!D22</f>
      </c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297"/>
    </row>
    <row r="22" spans="1:19" s="112" customFormat="1" ht="12.75" hidden="1">
      <c r="A22" s="88">
        <f t="shared" si="0"/>
        <v>0</v>
      </c>
      <c r="B22" s="182"/>
      <c r="C22" s="150">
        <f>Nastavení!E23</f>
      </c>
      <c r="D22" s="183"/>
      <c r="E22" s="57" t="e">
        <f t="shared" si="2"/>
        <v>#VALUE!</v>
      </c>
      <c r="F22" s="143">
        <f>Nastavení!C23</f>
      </c>
      <c r="G22" s="309">
        <f>Nastavení!D23</f>
      </c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297"/>
    </row>
    <row r="23" spans="1:19" s="112" customFormat="1" ht="12.75" hidden="1">
      <c r="A23" s="88">
        <f t="shared" si="0"/>
        <v>0</v>
      </c>
      <c r="B23" s="182"/>
      <c r="C23" s="150">
        <f>Nastavení!E24</f>
      </c>
      <c r="D23" s="183"/>
      <c r="E23" s="57" t="e">
        <f t="shared" si="2"/>
        <v>#VALUE!</v>
      </c>
      <c r="F23" s="143">
        <f>Nastavení!C24</f>
      </c>
      <c r="G23" s="309">
        <f>Nastavení!D24</f>
      </c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297"/>
    </row>
    <row r="24" spans="1:19" s="112" customFormat="1" ht="12.75" hidden="1">
      <c r="A24" s="88">
        <f t="shared" si="0"/>
        <v>0</v>
      </c>
      <c r="B24" s="182"/>
      <c r="C24" s="150">
        <f>Nastavení!E25</f>
      </c>
      <c r="D24" s="183"/>
      <c r="E24" s="57" t="e">
        <f t="shared" si="2"/>
        <v>#VALUE!</v>
      </c>
      <c r="F24" s="143">
        <f>Nastavení!C25</f>
      </c>
      <c r="G24" s="309">
        <f>Nastavení!D25</f>
      </c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297"/>
    </row>
    <row r="25" spans="1:19" s="112" customFormat="1" ht="13.5" hidden="1" thickBot="1">
      <c r="A25" s="88">
        <f t="shared" si="0"/>
        <v>0</v>
      </c>
      <c r="B25" s="141"/>
      <c r="C25" s="59">
        <f>Nastavení!E26</f>
      </c>
      <c r="D25" s="184"/>
      <c r="E25" s="57" t="e">
        <f t="shared" si="2"/>
        <v>#VALUE!</v>
      </c>
      <c r="F25" s="144">
        <f>Nastavení!C26</f>
      </c>
      <c r="G25" s="301">
        <f>Nastavení!D26</f>
      </c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42"/>
    </row>
    <row r="26" spans="1:6" ht="13.5" thickBot="1">
      <c r="A26" s="88">
        <f>SUM(A6:A25)</f>
        <v>0</v>
      </c>
      <c r="B26" s="344" t="s">
        <v>708</v>
      </c>
      <c r="C26" s="345"/>
      <c r="D26" s="258">
        <f>SUMIF(B6:B25,"x",D6:D25)</f>
        <v>30</v>
      </c>
      <c r="E26" s="60"/>
      <c r="F26" s="61"/>
    </row>
    <row r="27" ht="13.5" thickBot="1"/>
    <row r="28" spans="2:19" ht="13.5" thickBot="1">
      <c r="B28" s="303">
        <v>1</v>
      </c>
      <c r="C28" s="304"/>
      <c r="D28" s="305"/>
      <c r="E28" s="63"/>
      <c r="F28" s="161" t="s">
        <v>659</v>
      </c>
      <c r="H28" s="163">
        <f>IF(I28=140,140,IF(I28=60,60,-1))</f>
        <v>60</v>
      </c>
      <c r="I28" s="164">
        <v>60</v>
      </c>
      <c r="J28" s="162" t="s">
        <v>744</v>
      </c>
      <c r="N28" s="115" t="s">
        <v>534</v>
      </c>
      <c r="O28" s="350" t="s">
        <v>701</v>
      </c>
      <c r="P28" s="351"/>
      <c r="Q28" s="351"/>
      <c r="R28" s="351"/>
      <c r="S28" s="351"/>
    </row>
    <row r="29" ht="12.75"/>
    <row r="30" ht="12.75"/>
    <row r="31" ht="12.75"/>
    <row r="32" ht="12.75"/>
    <row r="33" spans="2:19" ht="12.75">
      <c r="B33" s="349" t="s">
        <v>661</v>
      </c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</row>
    <row r="34" spans="1:19" s="64" customFormat="1" ht="4.5" customHeight="1">
      <c r="A34" s="90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2:19" ht="12.75">
      <c r="B35" s="343" t="s">
        <v>745</v>
      </c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</row>
    <row r="36" ht="12.75"/>
    <row r="38" ht="12.75"/>
    <row r="39" ht="12.75"/>
  </sheetData>
  <sheetProtection/>
  <mergeCells count="28">
    <mergeCell ref="G12:S12"/>
    <mergeCell ref="G13:S13"/>
    <mergeCell ref="G14:S14"/>
    <mergeCell ref="G15:S15"/>
    <mergeCell ref="G9:S9"/>
    <mergeCell ref="G8:S8"/>
    <mergeCell ref="G10:S10"/>
    <mergeCell ref="G11:S11"/>
    <mergeCell ref="G17:S17"/>
    <mergeCell ref="G20:S20"/>
    <mergeCell ref="G21:S21"/>
    <mergeCell ref="B35:S35"/>
    <mergeCell ref="B26:C26"/>
    <mergeCell ref="G18:S18"/>
    <mergeCell ref="G19:S19"/>
    <mergeCell ref="B33:S33"/>
    <mergeCell ref="G22:S22"/>
    <mergeCell ref="O28:S28"/>
    <mergeCell ref="B1:S1"/>
    <mergeCell ref="B3:S3"/>
    <mergeCell ref="B28:D28"/>
    <mergeCell ref="G5:S5"/>
    <mergeCell ref="G7:S7"/>
    <mergeCell ref="G6:S6"/>
    <mergeCell ref="G23:S23"/>
    <mergeCell ref="G24:S24"/>
    <mergeCell ref="G25:S25"/>
    <mergeCell ref="G16:S16"/>
  </mergeCells>
  <conditionalFormatting sqref="D6:D25">
    <cfRule type="cellIs" priority="1" dxfId="0" operator="greaterThan" stopIfTrue="1">
      <formula>$C6</formula>
    </cfRule>
  </conditionalFormatting>
  <conditionalFormatting sqref="D26">
    <cfRule type="cellIs" priority="2" dxfId="0" operator="greaterThan" stopIfTrue="1">
      <formula>$I$28</formula>
    </cfRule>
  </conditionalFormatting>
  <conditionalFormatting sqref="I28">
    <cfRule type="expression" priority="3" dxfId="0" stopIfTrue="1">
      <formula>IF(H28=-1,1,0)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ignoredErrors>
    <ignoredError sqref="E20:E25 E13:E19" evalError="1"/>
  </ignoredError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Q1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7109375" style="23" customWidth="1"/>
    <col min="3" max="3" width="9.140625" style="1" customWidth="1"/>
    <col min="4" max="4" width="6.7109375" style="1" customWidth="1"/>
    <col min="5" max="5" width="9.140625" style="1" customWidth="1"/>
    <col min="6" max="6" width="6.7109375" style="1" customWidth="1"/>
    <col min="7" max="7" width="9.140625" style="1" customWidth="1"/>
    <col min="8" max="8" width="6.7109375" style="1" customWidth="1"/>
    <col min="9" max="9" width="9.140625" style="1" customWidth="1"/>
    <col min="10" max="10" width="6.7109375" style="1" customWidth="1"/>
    <col min="11" max="11" width="9.140625" style="1" customWidth="1"/>
    <col min="12" max="12" width="6.7109375" style="1" customWidth="1"/>
    <col min="13" max="13" width="9.140625" style="1" customWidth="1"/>
    <col min="14" max="14" width="6.7109375" style="1" customWidth="1"/>
    <col min="15" max="15" width="9.140625" style="1" customWidth="1"/>
    <col min="16" max="16" width="6.7109375" style="1" customWidth="1"/>
    <col min="17" max="17" width="9.140625" style="1" customWidth="1"/>
    <col min="18" max="18" width="4.7109375" style="1" customWidth="1"/>
    <col min="19" max="16384" width="9.140625" style="1" customWidth="1"/>
  </cols>
  <sheetData>
    <row r="1" spans="2:17" ht="26.25">
      <c r="B1" s="352" t="s">
        <v>691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3:5" s="15" customFormat="1" ht="12.75">
      <c r="C2" s="24"/>
      <c r="D2" s="24"/>
      <c r="E2" s="24"/>
    </row>
    <row r="3" spans="2:17" ht="18" customHeight="1">
      <c r="B3" s="353" t="s">
        <v>887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4" ht="9.75" customHeight="1"/>
    <row r="5" spans="2:17" ht="18" customHeight="1"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</row>
    <row r="6" ht="9.75" customHeight="1"/>
    <row r="7" spans="2:17" ht="19.5" customHeight="1">
      <c r="B7" s="359" t="s">
        <v>888</v>
      </c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</row>
    <row r="8" spans="2:17" ht="19.5" customHeight="1">
      <c r="B8" s="359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</row>
    <row r="9" spans="2:17" ht="19.5" customHeight="1">
      <c r="B9" s="359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</row>
    <row r="10" ht="9.75" customHeight="1"/>
    <row r="11" spans="2:17" ht="30" customHeight="1">
      <c r="B11" s="28">
        <v>0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</row>
    <row r="12" spans="3:17" ht="30" customHeight="1"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</row>
    <row r="13" spans="3:17" ht="30" customHeight="1"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</row>
    <row r="14" spans="3:17" ht="30" customHeight="1"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</row>
    <row r="15" spans="3:17" ht="30" customHeight="1"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</row>
    <row r="16" spans="3:17" ht="30" customHeight="1"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</row>
    <row r="17" spans="3:17" ht="12.75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5" customHeight="1"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</row>
    <row r="19" spans="2:17" ht="15.75">
      <c r="B19" s="355" t="s">
        <v>888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</row>
  </sheetData>
  <sheetProtection sheet="1" objects="1" scenarios="1"/>
  <mergeCells count="10">
    <mergeCell ref="B1:Q1"/>
    <mergeCell ref="B3:Q3"/>
    <mergeCell ref="B5:Q5"/>
    <mergeCell ref="B19:Q19"/>
    <mergeCell ref="B18:Q18"/>
    <mergeCell ref="C7:Q9"/>
    <mergeCell ref="C13:Q14"/>
    <mergeCell ref="C15:Q16"/>
    <mergeCell ref="C11:Q12"/>
    <mergeCell ref="B7:B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B1:Q2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7109375" style="23" customWidth="1"/>
    <col min="3" max="3" width="9.140625" style="1" customWidth="1"/>
    <col min="4" max="4" width="2.7109375" style="1" customWidth="1"/>
    <col min="5" max="5" width="9.140625" style="1" customWidth="1"/>
    <col min="6" max="6" width="2.7109375" style="1" customWidth="1"/>
    <col min="7" max="7" width="9.140625" style="1" customWidth="1"/>
    <col min="8" max="8" width="2.7109375" style="1" customWidth="1"/>
    <col min="9" max="9" width="9.140625" style="1" customWidth="1"/>
    <col min="10" max="10" width="2.7109375" style="1" customWidth="1"/>
    <col min="11" max="11" width="9.140625" style="1" customWidth="1"/>
    <col min="12" max="12" width="2.7109375" style="1" customWidth="1"/>
    <col min="13" max="13" width="9.140625" style="1" customWidth="1"/>
    <col min="14" max="14" width="2.7109375" style="1" customWidth="1"/>
    <col min="15" max="15" width="9.140625" style="1" customWidth="1"/>
    <col min="16" max="16" width="2.7109375" style="1" customWidth="1"/>
    <col min="17" max="17" width="9.140625" style="1" customWidth="1"/>
    <col min="18" max="18" width="4.7109375" style="1" customWidth="1"/>
    <col min="19" max="16384" width="9.140625" style="1" customWidth="1"/>
  </cols>
  <sheetData>
    <row r="1" spans="2:17" ht="26.25">
      <c r="B1" s="352" t="s">
        <v>750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3:5" s="15" customFormat="1" ht="12.75">
      <c r="C2" s="24"/>
      <c r="D2" s="24"/>
      <c r="E2" s="24"/>
    </row>
    <row r="3" spans="2:17" ht="18" customHeight="1"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4" ht="9.75" customHeight="1"/>
    <row r="5" spans="2:17" ht="18" customHeight="1">
      <c r="B5" s="354" t="s">
        <v>835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</row>
    <row r="6" ht="9.75" customHeight="1"/>
    <row r="7" spans="2:17" ht="15" customHeight="1">
      <c r="B7" s="359" t="s">
        <v>756</v>
      </c>
      <c r="C7" s="357" t="s">
        <v>355</v>
      </c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</row>
    <row r="8" spans="2:17" ht="15" customHeight="1">
      <c r="B8" s="359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</row>
    <row r="9" spans="2:17" ht="15" customHeight="1">
      <c r="B9" s="359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</row>
    <row r="10" ht="9.75" customHeight="1"/>
    <row r="11" spans="2:17" ht="21" customHeight="1">
      <c r="B11" s="28">
        <v>1</v>
      </c>
      <c r="C11" s="358" t="s">
        <v>874</v>
      </c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</row>
    <row r="12" spans="3:17" ht="21" customHeight="1"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</row>
    <row r="13" spans="3:17" ht="21" customHeight="1">
      <c r="C13" s="358" t="s">
        <v>875</v>
      </c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</row>
    <row r="14" spans="3:17" ht="21" customHeight="1"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</row>
    <row r="15" spans="3:17" ht="21" customHeight="1">
      <c r="C15" s="358" t="s">
        <v>876</v>
      </c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</row>
    <row r="16" spans="3:17" ht="21" customHeight="1"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</row>
    <row r="17" spans="3:17" ht="12.75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5" customHeight="1">
      <c r="B18" s="356" t="s">
        <v>751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</row>
    <row r="19" spans="2:17" ht="15.75" customHeight="1">
      <c r="B19" s="360" t="s">
        <v>754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</row>
    <row r="20" ht="12.75"/>
    <row r="21" ht="4.5" customHeight="1"/>
    <row r="22" ht="4.5" customHeight="1"/>
    <row r="23" spans="2:17" ht="12.75"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</row>
  </sheetData>
  <sheetProtection sheet="1" objects="1" scenarios="1"/>
  <mergeCells count="11">
    <mergeCell ref="B1:Q1"/>
    <mergeCell ref="B3:Q3"/>
    <mergeCell ref="B5:Q5"/>
    <mergeCell ref="B7:B9"/>
    <mergeCell ref="C7:Q9"/>
    <mergeCell ref="B19:Q19"/>
    <mergeCell ref="B23:Q23"/>
    <mergeCell ref="C11:Q12"/>
    <mergeCell ref="C13:Q14"/>
    <mergeCell ref="C15:Q16"/>
    <mergeCell ref="B18:Q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S3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2" width="9.140625" style="1" customWidth="1"/>
    <col min="13" max="13" width="6.7109375" style="1" customWidth="1"/>
    <col min="14" max="14" width="9.140625" style="1" customWidth="1"/>
    <col min="15" max="15" width="6.7109375" style="1" customWidth="1"/>
    <col min="16" max="16" width="9.140625" style="1" customWidth="1"/>
    <col min="17" max="17" width="4.7109375" style="1" customWidth="1"/>
    <col min="18" max="16384" width="9.140625" style="1" customWidth="1"/>
  </cols>
  <sheetData>
    <row r="1" spans="1:16" ht="26.25">
      <c r="A1" s="15"/>
      <c r="B1" s="352" t="s">
        <v>685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2:6" s="84" customFormat="1" ht="9.75" customHeight="1">
      <c r="B2" s="84">
        <v>1</v>
      </c>
      <c r="C2" s="84">
        <v>10</v>
      </c>
      <c r="D2" s="84">
        <v>10</v>
      </c>
      <c r="F2" s="84">
        <v>190</v>
      </c>
    </row>
    <row r="3" spans="2:16" ht="22.5" customHeight="1">
      <c r="B3" s="353" t="s">
        <v>883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ht="3.75" customHeight="1"/>
    <row r="5" spans="4:14" ht="3.75" customHeight="1"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</row>
    <row r="6" ht="3.75" customHeight="1"/>
    <row r="7" spans="2:19" ht="19.5" customHeight="1">
      <c r="B7" s="366" t="s">
        <v>0</v>
      </c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S7" s="91"/>
    </row>
    <row r="8" spans="2:16" ht="19.5" customHeight="1"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</row>
    <row r="9" spans="2:16" ht="19.5" customHeight="1"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</row>
    <row r="10" ht="3.75" customHeight="1">
      <c r="S10" s="33"/>
    </row>
    <row r="11" spans="2:16" ht="30" customHeight="1">
      <c r="B11" s="363" t="s">
        <v>1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</row>
    <row r="12" spans="2:16" ht="30" customHeight="1"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</row>
    <row r="13" spans="2:16" ht="30" customHeight="1">
      <c r="B13" s="363" t="s">
        <v>2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</row>
    <row r="14" spans="2:16" ht="30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</row>
    <row r="15" spans="2:16" ht="30" customHeight="1">
      <c r="B15" s="363" t="s">
        <v>3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</row>
    <row r="16" spans="2:16" ht="30" customHeight="1"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</row>
    <row r="17" spans="2:16" ht="9.7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3:14" s="19" customFormat="1" ht="18" customHeight="1">
      <c r="C18" s="365" t="s">
        <v>686</v>
      </c>
      <c r="D18" s="365"/>
      <c r="E18" s="365"/>
      <c r="F18" s="365"/>
      <c r="G18" s="365"/>
      <c r="H18" s="259"/>
      <c r="I18" s="263" t="s">
        <v>825</v>
      </c>
      <c r="J18" s="259"/>
      <c r="K18" s="259"/>
      <c r="L18" s="260"/>
      <c r="M18" s="259"/>
      <c r="N18" s="259"/>
    </row>
    <row r="19" spans="1:19" ht="15" customHeight="1">
      <c r="A19" s="159"/>
      <c r="B19" s="159"/>
      <c r="C19" s="112"/>
      <c r="D19" s="112"/>
      <c r="E19" s="112"/>
      <c r="F19" s="112"/>
      <c r="G19" s="112"/>
      <c r="H19" s="364" t="s">
        <v>880</v>
      </c>
      <c r="I19" s="364"/>
      <c r="J19" s="364"/>
      <c r="K19" s="112"/>
      <c r="L19" s="112"/>
      <c r="M19" s="112"/>
      <c r="N19" s="112"/>
      <c r="O19" s="159"/>
      <c r="P19" s="159"/>
      <c r="Q19" s="159"/>
      <c r="R19" s="159"/>
      <c r="S19" s="159"/>
    </row>
    <row r="20" spans="1:19" ht="15" customHeight="1">
      <c r="A20" s="159"/>
      <c r="B20" s="159"/>
      <c r="C20" s="112"/>
      <c r="D20" s="112"/>
      <c r="E20" s="112"/>
      <c r="F20" s="112"/>
      <c r="G20" s="112"/>
      <c r="H20" s="362" t="s">
        <v>684</v>
      </c>
      <c r="I20" s="362"/>
      <c r="J20" s="362"/>
      <c r="K20" s="112"/>
      <c r="L20" s="112"/>
      <c r="M20" s="112"/>
      <c r="N20" s="112"/>
      <c r="O20" s="159"/>
      <c r="P20" s="159"/>
      <c r="Q20" s="159"/>
      <c r="R20" s="159"/>
      <c r="S20" s="159"/>
    </row>
    <row r="21" spans="1:19" ht="15.75" customHeight="1">
      <c r="A21" s="159"/>
      <c r="B21" s="159"/>
      <c r="C21" s="112"/>
      <c r="D21" s="112"/>
      <c r="E21" s="112"/>
      <c r="F21" s="112"/>
      <c r="G21" s="112"/>
      <c r="H21" s="261">
        <v>10</v>
      </c>
      <c r="I21" s="262" t="s">
        <v>554</v>
      </c>
      <c r="J21" s="261">
        <v>10</v>
      </c>
      <c r="K21" s="112"/>
      <c r="L21" s="112"/>
      <c r="M21" s="112"/>
      <c r="N21" s="112"/>
      <c r="O21" s="159"/>
      <c r="P21" s="159"/>
      <c r="Q21" s="159"/>
      <c r="R21" s="159"/>
      <c r="S21" s="159"/>
    </row>
    <row r="22" spans="1:19" ht="9.75" customHeight="1">
      <c r="A22" s="159"/>
      <c r="B22" s="159"/>
      <c r="C22" s="112"/>
      <c r="D22" s="112"/>
      <c r="E22" s="112"/>
      <c r="F22" s="112"/>
      <c r="G22" s="197"/>
      <c r="H22" s="197"/>
      <c r="I22" s="112"/>
      <c r="J22" s="112"/>
      <c r="K22" s="112"/>
      <c r="L22" s="112"/>
      <c r="M22" s="112"/>
      <c r="N22" s="112"/>
      <c r="O22" s="159"/>
      <c r="P22" s="159"/>
      <c r="Q22" s="159"/>
      <c r="R22" s="159"/>
      <c r="S22" s="159"/>
    </row>
    <row r="23" spans="1:19" ht="4.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4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19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</row>
    <row r="27" spans="1:19" ht="12.7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2.75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  <row r="30" spans="1:19" ht="12.75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</row>
    <row r="31" spans="1:19" ht="12.7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</row>
    <row r="32" spans="1:19" ht="12.7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</row>
    <row r="33" spans="1:19" ht="12.7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</row>
    <row r="34" spans="1:19" ht="12.7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</row>
    <row r="35" spans="1:19" ht="12.7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</row>
  </sheetData>
  <sheetProtection sheet="1" objects="1" scenarios="1"/>
  <mergeCells count="10">
    <mergeCell ref="B1:P1"/>
    <mergeCell ref="H19:J19"/>
    <mergeCell ref="B3:P3"/>
    <mergeCell ref="D5:N5"/>
    <mergeCell ref="C18:G18"/>
    <mergeCell ref="B7:P9"/>
    <mergeCell ref="H20:J20"/>
    <mergeCell ref="B11:P12"/>
    <mergeCell ref="B13:P14"/>
    <mergeCell ref="B15:P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F2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0.140625" style="1" customWidth="1"/>
    <col min="3" max="3" width="10.7109375" style="113" customWidth="1"/>
    <col min="4" max="4" width="83.140625" style="1" bestFit="1" customWidth="1"/>
    <col min="5" max="5" width="12.421875" style="16" customWidth="1"/>
    <col min="6" max="6" width="9.140625" style="1" customWidth="1"/>
    <col min="7" max="7" width="1.7109375" style="1" customWidth="1"/>
    <col min="8" max="16384" width="9.140625" style="1" customWidth="1"/>
  </cols>
  <sheetData>
    <row r="1" spans="1:6" ht="23.25">
      <c r="A1" s="15"/>
      <c r="B1" s="367" t="s">
        <v>720</v>
      </c>
      <c r="C1" s="367"/>
      <c r="D1" s="367"/>
      <c r="E1" s="367"/>
      <c r="F1" s="367"/>
    </row>
    <row r="3" spans="2:5" ht="12.75">
      <c r="B3" s="1" t="s">
        <v>537</v>
      </c>
      <c r="D3" s="1">
        <f>COUNTA(D7:D26)</f>
        <v>20</v>
      </c>
      <c r="E3" s="16" t="s">
        <v>538</v>
      </c>
    </row>
    <row r="4" spans="3:5" s="153" customFormat="1" ht="12.75">
      <c r="C4" s="295"/>
      <c r="D4" s="153">
        <f>COUNT(E7:E26)</f>
        <v>12</v>
      </c>
      <c r="E4" s="296" t="s">
        <v>656</v>
      </c>
    </row>
    <row r="5" spans="2:5" s="153" customFormat="1" ht="12.75">
      <c r="B5" s="153" t="s">
        <v>816</v>
      </c>
      <c r="C5" s="295"/>
      <c r="D5" s="153">
        <f>COUNTA(Otazky!#REF!)</f>
        <v>1</v>
      </c>
      <c r="E5" s="296" t="s">
        <v>817</v>
      </c>
    </row>
    <row r="6" spans="2:6" s="153" customFormat="1" ht="12.75">
      <c r="B6" s="296" t="s">
        <v>711</v>
      </c>
      <c r="C6" s="295" t="s">
        <v>655</v>
      </c>
      <c r="D6" s="153" t="s">
        <v>815</v>
      </c>
      <c r="E6" s="296" t="s">
        <v>539</v>
      </c>
      <c r="F6" s="296" t="s">
        <v>550</v>
      </c>
    </row>
    <row r="7" spans="2:6" s="153" customFormat="1" ht="12.75">
      <c r="B7" s="296">
        <v>1</v>
      </c>
      <c r="C7" s="295" t="str">
        <f>IF(1!C$1="","",1!C$1)</f>
        <v>oblast A</v>
      </c>
      <c r="D7" s="295" t="str">
        <f>IF(1!B$1="","",1!B$1&amp;", "&amp;1!D$1)</f>
        <v>Právní předpisy a předpisy SH ČMS, (III)</v>
      </c>
      <c r="E7" s="296">
        <f>IF(D7="","",COUNTA(1!A:A)-1)</f>
        <v>30</v>
      </c>
      <c r="F7" s="153">
        <v>0</v>
      </c>
    </row>
    <row r="8" spans="2:6" s="153" customFormat="1" ht="12.75">
      <c r="B8" s="296">
        <v>2</v>
      </c>
      <c r="C8" s="295" t="str">
        <f>IF(2!C$1="","",2!C$1)</f>
        <v>oblast A</v>
      </c>
      <c r="D8" s="295" t="str">
        <f>IF(2!B$1="","",2!B$1&amp;", "&amp;2!D$1)</f>
        <v>Právní předpisy a předpisy SH ČMS, (II)</v>
      </c>
      <c r="E8" s="296">
        <f>IF(D8="","",COUNTA(2!A:A)-1)</f>
        <v>10</v>
      </c>
      <c r="F8" s="153">
        <f>IF(D8="","",F7+E7)</f>
        <v>30</v>
      </c>
    </row>
    <row r="9" spans="2:6" s="153" customFormat="1" ht="12.75">
      <c r="B9" s="296">
        <v>3</v>
      </c>
      <c r="C9" s="295" t="str">
        <f>IF(3!C$1="","",3!C$1)</f>
        <v>oblast A</v>
      </c>
      <c r="D9" s="295" t="str">
        <f>IF(3!B$1="","",3!B$1&amp;", "&amp;3!D$1)</f>
        <v>Právní předpisy a předpisy SH ČMS, (I)</v>
      </c>
      <c r="E9" s="296">
        <f>IF(D9="","",COUNTA(3!A:A)-1)</f>
        <v>10</v>
      </c>
      <c r="F9" s="153">
        <f aca="true" t="shared" si="0" ref="F9:F26">IF(D9="","",F8+E8)</f>
        <v>40</v>
      </c>
    </row>
    <row r="10" spans="2:6" s="153" customFormat="1" ht="12.75">
      <c r="B10" s="296">
        <v>4</v>
      </c>
      <c r="C10" s="295" t="str">
        <f>IF(4!C$1="","",4!C$1)</f>
        <v>oblast B</v>
      </c>
      <c r="D10" s="295" t="str">
        <f>IF(4!B$1="","",4!B$1&amp;", "&amp;4!D$1)</f>
        <v>Prevence a ochrana obyvatel, (III)</v>
      </c>
      <c r="E10" s="296">
        <f>IF(D10="","",COUNTA(4!A:A)-1)</f>
        <v>30</v>
      </c>
      <c r="F10" s="153">
        <f t="shared" si="0"/>
        <v>50</v>
      </c>
    </row>
    <row r="11" spans="2:6" s="153" customFormat="1" ht="12.75">
      <c r="B11" s="296">
        <v>5</v>
      </c>
      <c r="C11" s="295" t="str">
        <f>IF(5!C$1="","",5!C$1)</f>
        <v>oblast B</v>
      </c>
      <c r="D11" s="295" t="str">
        <f>IF(5!B$1="","",5!B$1&amp;", "&amp;5!D$1)</f>
        <v>Prevence a ochrana obyvatel, (II)</v>
      </c>
      <c r="E11" s="296">
        <f>IF(D11="","",COUNTA(5!A:A)-1)</f>
        <v>10</v>
      </c>
      <c r="F11" s="153">
        <f t="shared" si="0"/>
        <v>80</v>
      </c>
    </row>
    <row r="12" spans="2:6" s="153" customFormat="1" ht="12.75">
      <c r="B12" s="296">
        <v>6</v>
      </c>
      <c r="C12" s="295" t="str">
        <f>IF(6!C$1="","",6!C$1)</f>
        <v>oblast B</v>
      </c>
      <c r="D12" s="295" t="str">
        <f>IF(6!B$1="","",6!B$1&amp;", "&amp;6!D$1)</f>
        <v>Prevence a ochrana obyvatel, (I)</v>
      </c>
      <c r="E12" s="296">
        <f>IF(D12="","",COUNTA(6!A:A)-1)</f>
        <v>10</v>
      </c>
      <c r="F12" s="153">
        <f t="shared" si="0"/>
        <v>90</v>
      </c>
    </row>
    <row r="13" spans="2:6" s="153" customFormat="1" ht="12.75">
      <c r="B13" s="296">
        <v>7</v>
      </c>
      <c r="C13" s="295" t="str">
        <f>IF(7!C$1="","",7!C$1)</f>
        <v>oblast C</v>
      </c>
      <c r="D13" s="295" t="str">
        <f>IF(7!B$1="","",7!B$1&amp;", "&amp;7!D$1)</f>
        <v>Názvosloví v PO, technické prostředky, cvičební řád, (III)</v>
      </c>
      <c r="E13" s="296">
        <f>IF(D13="","",COUNTA(7!A:A)-1)</f>
        <v>30</v>
      </c>
      <c r="F13" s="153">
        <f t="shared" si="0"/>
        <v>100</v>
      </c>
    </row>
    <row r="14" spans="2:6" s="153" customFormat="1" ht="12.75">
      <c r="B14" s="296">
        <v>8</v>
      </c>
      <c r="C14" s="295" t="str">
        <f>IF(8!C$1="","",8!C$1)</f>
        <v>oblast C</v>
      </c>
      <c r="D14" s="295" t="str">
        <f>IF(8!B$1="","",8!B$1&amp;", "&amp;8!D$1)</f>
        <v>Názvosloví v PO, technické prostředky, cvičební řád, (II)</v>
      </c>
      <c r="E14" s="296">
        <f>IF(D14="","",COUNTA(8!A:A)-1)</f>
        <v>10</v>
      </c>
      <c r="F14" s="153">
        <f t="shared" si="0"/>
        <v>130</v>
      </c>
    </row>
    <row r="15" spans="2:6" s="153" customFormat="1" ht="12.75">
      <c r="B15" s="296">
        <v>9</v>
      </c>
      <c r="C15" s="295" t="str">
        <f>IF(9!C$1="","",9!C$1)</f>
        <v>oblast C</v>
      </c>
      <c r="D15" s="295" t="str">
        <f>IF(9!B$1="","",9!B$1&amp;", "&amp;9!D$1)</f>
        <v>Názvosloví v PO, technické prostředky, cvičební řád, (I)</v>
      </c>
      <c r="E15" s="296">
        <f>IF(D15="","",COUNTA(9!A:A)-1)</f>
        <v>10</v>
      </c>
      <c r="F15" s="153">
        <f t="shared" si="0"/>
        <v>140</v>
      </c>
    </row>
    <row r="16" spans="2:6" s="153" customFormat="1" ht="12.75">
      <c r="B16" s="296">
        <v>10</v>
      </c>
      <c r="C16" s="295" t="str">
        <f>IF('10'!C$1="","",'10'!C$1)</f>
        <v>oblast D</v>
      </c>
      <c r="D16" s="295" t="str">
        <f>IF('10'!B$1="","",'10'!B$1&amp;", "&amp;'10'!D$1)</f>
        <v>Specielní zásahy, požární taktika, (III)</v>
      </c>
      <c r="E16" s="296">
        <f>IF(D16="","",COUNTA('10'!A:A)-1)</f>
        <v>30</v>
      </c>
      <c r="F16" s="153">
        <f t="shared" si="0"/>
        <v>150</v>
      </c>
    </row>
    <row r="17" spans="2:6" s="153" customFormat="1" ht="12.75">
      <c r="B17" s="296">
        <v>11</v>
      </c>
      <c r="C17" s="295" t="str">
        <f>IF('11'!C$1="","",'11'!C$1)</f>
        <v>oblast D</v>
      </c>
      <c r="D17" s="295" t="str">
        <f>IF('11'!B$1="","",'11'!B$1&amp;", "&amp;'11'!D$1)</f>
        <v>Specielní zásahy, požární taktika, (II)</v>
      </c>
      <c r="E17" s="296">
        <f>IF(D17="","",COUNTA('11'!A:A)-1)</f>
        <v>10</v>
      </c>
      <c r="F17" s="153">
        <f t="shared" si="0"/>
        <v>180</v>
      </c>
    </row>
    <row r="18" spans="2:6" s="153" customFormat="1" ht="12.75">
      <c r="B18" s="296">
        <v>12</v>
      </c>
      <c r="C18" s="295" t="str">
        <f>IF('12'!C$1="","",'12'!C$1)</f>
        <v>oblast D</v>
      </c>
      <c r="D18" s="295" t="str">
        <f>IF('12'!B$1="","",'12'!B$1&amp;", "&amp;'12'!D$1)</f>
        <v>Specielní zásahy, požární taktika, (I)</v>
      </c>
      <c r="E18" s="296">
        <f>IF(D18="","",COUNTA('12'!A:A)-1)</f>
        <v>10</v>
      </c>
      <c r="F18" s="153">
        <f t="shared" si="0"/>
        <v>190</v>
      </c>
    </row>
    <row r="19" spans="2:6" s="153" customFormat="1" ht="12.75">
      <c r="B19" s="296">
        <v>13</v>
      </c>
      <c r="C19" s="295">
        <f>IF('13'!C$1="","",'13'!C$1)</f>
      </c>
      <c r="D19" s="295">
        <f>IF('13'!B$1="","",'13'!B$1&amp;", "&amp;'13'!D$1)</f>
      </c>
      <c r="E19" s="296">
        <f>IF(D19="","",COUNTA('13'!A:A)-1)</f>
      </c>
      <c r="F19" s="153">
        <f t="shared" si="0"/>
      </c>
    </row>
    <row r="20" spans="2:6" s="153" customFormat="1" ht="12.75">
      <c r="B20" s="296">
        <v>14</v>
      </c>
      <c r="C20" s="295">
        <f>IF('14'!C$1="","",'14'!C$1)</f>
      </c>
      <c r="D20" s="295">
        <f>IF('14'!B$1="","",'14'!B$1&amp;", "&amp;'14'!D$1)</f>
      </c>
      <c r="E20" s="296">
        <f>IF(D20="","",COUNTA('14'!A:A)-1)</f>
      </c>
      <c r="F20" s="153">
        <f t="shared" si="0"/>
      </c>
    </row>
    <row r="21" spans="2:6" s="153" customFormat="1" ht="12.75">
      <c r="B21" s="296">
        <v>15</v>
      </c>
      <c r="C21" s="295">
        <f>IF('15'!C$1="","",'15'!C$1)</f>
      </c>
      <c r="D21" s="295">
        <f>IF('15'!B$1="","",'15'!B$1&amp;", "&amp;'15'!D$1)</f>
      </c>
      <c r="E21" s="296">
        <f>IF(D21="","",COUNTA('15'!A:A)-1)</f>
      </c>
      <c r="F21" s="153">
        <f t="shared" si="0"/>
      </c>
    </row>
    <row r="22" spans="2:6" s="153" customFormat="1" ht="12.75">
      <c r="B22" s="296">
        <v>16</v>
      </c>
      <c r="C22" s="295">
        <f>IF('16'!C$1="","",'16'!C$1)</f>
      </c>
      <c r="D22" s="295">
        <f>IF('16'!B$1="","",'16'!B$1&amp;", "&amp;'16'!D$1)</f>
      </c>
      <c r="E22" s="296">
        <f>IF(D22="","",COUNTA('16'!A:A)-1)</f>
      </c>
      <c r="F22" s="153">
        <f t="shared" si="0"/>
      </c>
    </row>
    <row r="23" spans="2:6" s="153" customFormat="1" ht="12.75">
      <c r="B23" s="296">
        <v>17</v>
      </c>
      <c r="C23" s="295">
        <f>IF('17'!C$1="","",'17'!C$1)</f>
      </c>
      <c r="D23" s="295">
        <f>IF('17'!B$1="","",'17'!B$1&amp;", "&amp;'17'!D$1)</f>
      </c>
      <c r="E23" s="296">
        <f>IF(D23="","",COUNTA('17'!A:A)-1)</f>
      </c>
      <c r="F23" s="153">
        <f t="shared" si="0"/>
      </c>
    </row>
    <row r="24" spans="2:6" s="153" customFormat="1" ht="12.75">
      <c r="B24" s="296">
        <v>18</v>
      </c>
      <c r="C24" s="295">
        <f>IF('18'!C$1="","",'18'!C$1)</f>
      </c>
      <c r="D24" s="295">
        <f>IF('18'!B$1="","",'18'!B$1&amp;", "&amp;'18'!D$1)</f>
      </c>
      <c r="E24" s="296">
        <f>IF(D24="","",COUNTA('18'!A:A)-1)</f>
      </c>
      <c r="F24" s="153">
        <f t="shared" si="0"/>
      </c>
    </row>
    <row r="25" spans="2:6" s="153" customFormat="1" ht="12.75">
      <c r="B25" s="296">
        <v>19</v>
      </c>
      <c r="C25" s="295">
        <f>IF('19'!C$1="","",'19'!C$1)</f>
      </c>
      <c r="D25" s="295">
        <f>IF('19'!B$1="","",'19'!B$1&amp;", "&amp;'19'!D$1)</f>
      </c>
      <c r="E25" s="296">
        <f>IF(D25="","",COUNTA('19'!A:A)-1)</f>
      </c>
      <c r="F25" s="153">
        <f t="shared" si="0"/>
      </c>
    </row>
    <row r="26" spans="2:6" ht="12.75">
      <c r="B26" s="16">
        <v>20</v>
      </c>
      <c r="C26" s="113">
        <f>IF('20'!C$1="","",'20'!C$1)</f>
      </c>
      <c r="D26" s="113">
        <f>IF('20'!B$1="","",'20'!B$1&amp;", "&amp;'20'!D$1)</f>
      </c>
      <c r="E26" s="16">
        <f>IF(D26="","",COUNTA('20'!A:A)-1)</f>
      </c>
      <c r="F26" s="1">
        <f t="shared" si="0"/>
      </c>
    </row>
    <row r="27" ht="12.75">
      <c r="B27" s="16"/>
    </row>
  </sheetData>
  <sheetProtection/>
  <mergeCells count="1">
    <mergeCell ref="B1:F1"/>
  </mergeCells>
  <printOptions horizontalCentered="1"/>
  <pageMargins left="0" right="0" top="0.5905511811023623" bottom="0.5905511811023623" header="0" footer="0"/>
  <pageSetup fitToHeight="1" fitToWidth="1" horizontalDpi="600" verticalDpi="600" orientation="landscape" paperSize="9" r:id="rId2"/>
  <ignoredErrors>
    <ignoredError sqref="C7:C26 D7:D12 D14:D26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"/>
  <dimension ref="A1:I20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403" customWidth="1"/>
    <col min="2" max="5" width="30.7109375" style="403" customWidth="1"/>
    <col min="6" max="6" width="4.7109375" style="404" customWidth="1"/>
    <col min="7" max="7" width="15.7109375" style="404" customWidth="1"/>
    <col min="8" max="9" width="4.7109375" style="404" customWidth="1"/>
    <col min="10" max="16384" width="9.140625" style="403" customWidth="1"/>
  </cols>
  <sheetData>
    <row r="1" spans="1:9" ht="12.75">
      <c r="A1" s="403">
        <v>1</v>
      </c>
      <c r="B1" s="403" t="s">
        <v>847</v>
      </c>
      <c r="C1" s="403" t="s">
        <v>884</v>
      </c>
      <c r="D1" s="403" t="s">
        <v>885</v>
      </c>
      <c r="E1" s="403" t="s">
        <v>886</v>
      </c>
      <c r="F1" s="404" t="s">
        <v>755</v>
      </c>
      <c r="G1" s="404" t="s">
        <v>835</v>
      </c>
      <c r="H1" s="404" t="s">
        <v>823</v>
      </c>
      <c r="I1" s="404" t="s">
        <v>860</v>
      </c>
    </row>
    <row r="2" spans="1:9" ht="12.75">
      <c r="A2" s="403">
        <v>2</v>
      </c>
      <c r="B2" s="403" t="s">
        <v>893</v>
      </c>
      <c r="C2" s="403" t="s">
        <v>894</v>
      </c>
      <c r="D2" s="403" t="s">
        <v>895</v>
      </c>
      <c r="E2" s="403" t="s">
        <v>896</v>
      </c>
      <c r="F2" s="404" t="s">
        <v>766</v>
      </c>
      <c r="G2" s="404" t="s">
        <v>835</v>
      </c>
      <c r="H2" s="404" t="s">
        <v>823</v>
      </c>
      <c r="I2" s="404" t="s">
        <v>860</v>
      </c>
    </row>
    <row r="3" spans="1:9" ht="12.75">
      <c r="A3" s="403">
        <v>3</v>
      </c>
      <c r="B3" s="403" t="s">
        <v>897</v>
      </c>
      <c r="C3" s="403" t="s">
        <v>898</v>
      </c>
      <c r="D3" s="403" t="s">
        <v>899</v>
      </c>
      <c r="E3" s="403" t="s">
        <v>900</v>
      </c>
      <c r="F3" s="404" t="s">
        <v>766</v>
      </c>
      <c r="G3" s="404" t="s">
        <v>835</v>
      </c>
      <c r="H3" s="404" t="s">
        <v>823</v>
      </c>
      <c r="I3" s="404" t="s">
        <v>860</v>
      </c>
    </row>
    <row r="4" spans="1:9" ht="12.75">
      <c r="A4" s="403">
        <v>4</v>
      </c>
      <c r="B4" s="403" t="s">
        <v>901</v>
      </c>
      <c r="C4" s="403" t="s">
        <v>902</v>
      </c>
      <c r="D4" s="403" t="s">
        <v>903</v>
      </c>
      <c r="E4" s="403" t="s">
        <v>904</v>
      </c>
      <c r="F4" s="404" t="s">
        <v>754</v>
      </c>
      <c r="G4" s="404" t="s">
        <v>835</v>
      </c>
      <c r="H4" s="404" t="s">
        <v>823</v>
      </c>
      <c r="I4" s="404" t="s">
        <v>860</v>
      </c>
    </row>
    <row r="5" spans="1:9" ht="12.75">
      <c r="A5" s="403">
        <v>5</v>
      </c>
      <c r="B5" s="403" t="s">
        <v>905</v>
      </c>
      <c r="C5" s="403" t="s">
        <v>906</v>
      </c>
      <c r="D5" s="403" t="s">
        <v>907</v>
      </c>
      <c r="E5" s="403" t="s">
        <v>908</v>
      </c>
      <c r="F5" s="404" t="s">
        <v>755</v>
      </c>
      <c r="G5" s="404" t="s">
        <v>835</v>
      </c>
      <c r="H5" s="404" t="s">
        <v>823</v>
      </c>
      <c r="I5" s="404" t="s">
        <v>860</v>
      </c>
    </row>
    <row r="6" spans="1:9" ht="12.75">
      <c r="A6" s="403">
        <v>6</v>
      </c>
      <c r="B6" s="403" t="s">
        <v>909</v>
      </c>
      <c r="C6" s="403" t="s">
        <v>910</v>
      </c>
      <c r="D6" s="403" t="s">
        <v>911</v>
      </c>
      <c r="E6" s="403" t="s">
        <v>912</v>
      </c>
      <c r="F6" s="404" t="s">
        <v>754</v>
      </c>
      <c r="G6" s="404" t="s">
        <v>835</v>
      </c>
      <c r="H6" s="404" t="s">
        <v>823</v>
      </c>
      <c r="I6" s="404" t="s">
        <v>860</v>
      </c>
    </row>
    <row r="7" spans="1:9" ht="12.75">
      <c r="A7" s="403">
        <v>7</v>
      </c>
      <c r="B7" s="403" t="s">
        <v>913</v>
      </c>
      <c r="C7" s="403" t="s">
        <v>903</v>
      </c>
      <c r="D7" s="403" t="s">
        <v>914</v>
      </c>
      <c r="E7" s="403" t="s">
        <v>915</v>
      </c>
      <c r="F7" s="404" t="s">
        <v>754</v>
      </c>
      <c r="G7" s="404" t="s">
        <v>835</v>
      </c>
      <c r="H7" s="404" t="s">
        <v>823</v>
      </c>
      <c r="I7" s="404" t="s">
        <v>860</v>
      </c>
    </row>
    <row r="8" spans="1:9" ht="12.75">
      <c r="A8" s="403">
        <v>8</v>
      </c>
      <c r="B8" s="403" t="s">
        <v>916</v>
      </c>
      <c r="C8" s="403" t="s">
        <v>917</v>
      </c>
      <c r="D8" s="403" t="s">
        <v>918</v>
      </c>
      <c r="E8" s="403" t="s">
        <v>919</v>
      </c>
      <c r="F8" s="404" t="s">
        <v>766</v>
      </c>
      <c r="G8" s="404" t="s">
        <v>835</v>
      </c>
      <c r="H8" s="404" t="s">
        <v>823</v>
      </c>
      <c r="I8" s="404" t="s">
        <v>860</v>
      </c>
    </row>
    <row r="9" spans="1:9" ht="12.75">
      <c r="A9" s="403">
        <v>9</v>
      </c>
      <c r="B9" s="403" t="s">
        <v>920</v>
      </c>
      <c r="C9" s="403" t="s">
        <v>921</v>
      </c>
      <c r="D9" s="403" t="s">
        <v>922</v>
      </c>
      <c r="E9" s="403" t="s">
        <v>923</v>
      </c>
      <c r="F9" s="404" t="s">
        <v>766</v>
      </c>
      <c r="G9" s="404" t="s">
        <v>835</v>
      </c>
      <c r="H9" s="404" t="s">
        <v>823</v>
      </c>
      <c r="I9" s="404" t="s">
        <v>860</v>
      </c>
    </row>
    <row r="10" spans="1:9" ht="12.75">
      <c r="A10" s="403">
        <v>10</v>
      </c>
      <c r="B10" s="403" t="s">
        <v>924</v>
      </c>
      <c r="C10" s="403" t="s">
        <v>925</v>
      </c>
      <c r="D10" s="403" t="s">
        <v>926</v>
      </c>
      <c r="E10" s="403" t="s">
        <v>927</v>
      </c>
      <c r="F10" s="404" t="s">
        <v>755</v>
      </c>
      <c r="G10" s="404" t="s">
        <v>835</v>
      </c>
      <c r="H10" s="404" t="s">
        <v>823</v>
      </c>
      <c r="I10" s="404" t="s">
        <v>860</v>
      </c>
    </row>
    <row r="11" spans="1:9" ht="12.75">
      <c r="A11" s="403">
        <v>11</v>
      </c>
      <c r="B11" s="403" t="s">
        <v>928</v>
      </c>
      <c r="C11" s="403" t="s">
        <v>929</v>
      </c>
      <c r="D11" s="403" t="s">
        <v>930</v>
      </c>
      <c r="E11" s="403" t="s">
        <v>931</v>
      </c>
      <c r="F11" s="404" t="s">
        <v>754</v>
      </c>
      <c r="G11" s="404" t="s">
        <v>835</v>
      </c>
      <c r="H11" s="404" t="s">
        <v>823</v>
      </c>
      <c r="I11" s="404" t="s">
        <v>860</v>
      </c>
    </row>
    <row r="12" spans="1:9" ht="12.75">
      <c r="A12" s="403">
        <v>12</v>
      </c>
      <c r="B12" s="403" t="s">
        <v>932</v>
      </c>
      <c r="C12" s="403" t="s">
        <v>933</v>
      </c>
      <c r="D12" s="403" t="s">
        <v>934</v>
      </c>
      <c r="E12" s="403" t="s">
        <v>935</v>
      </c>
      <c r="F12" s="404" t="s">
        <v>766</v>
      </c>
      <c r="G12" s="404" t="s">
        <v>835</v>
      </c>
      <c r="H12" s="404" t="s">
        <v>823</v>
      </c>
      <c r="I12" s="404" t="s">
        <v>860</v>
      </c>
    </row>
    <row r="13" spans="1:9" ht="12.75">
      <c r="A13" s="403">
        <v>13</v>
      </c>
      <c r="B13" s="403" t="s">
        <v>936</v>
      </c>
      <c r="C13" s="403" t="s">
        <v>937</v>
      </c>
      <c r="D13" s="403" t="s">
        <v>938</v>
      </c>
      <c r="E13" s="403" t="s">
        <v>939</v>
      </c>
      <c r="F13" s="404" t="s">
        <v>755</v>
      </c>
      <c r="G13" s="404" t="s">
        <v>835</v>
      </c>
      <c r="H13" s="404" t="s">
        <v>823</v>
      </c>
      <c r="I13" s="404" t="s">
        <v>860</v>
      </c>
    </row>
    <row r="14" spans="1:9" ht="12.75">
      <c r="A14" s="403">
        <v>14</v>
      </c>
      <c r="B14" s="403" t="s">
        <v>940</v>
      </c>
      <c r="C14" s="403" t="s">
        <v>941</v>
      </c>
      <c r="D14" s="403" t="s">
        <v>942</v>
      </c>
      <c r="E14" s="403" t="s">
        <v>943</v>
      </c>
      <c r="F14" s="404" t="s">
        <v>755</v>
      </c>
      <c r="G14" s="404" t="s">
        <v>835</v>
      </c>
      <c r="H14" s="404" t="s">
        <v>823</v>
      </c>
      <c r="I14" s="404" t="s">
        <v>860</v>
      </c>
    </row>
    <row r="15" spans="1:9" ht="12.75">
      <c r="A15" s="403">
        <v>15</v>
      </c>
      <c r="B15" s="403" t="s">
        <v>344</v>
      </c>
      <c r="C15" s="403" t="s">
        <v>345</v>
      </c>
      <c r="D15" s="403" t="s">
        <v>346</v>
      </c>
      <c r="E15" s="403" t="s">
        <v>347</v>
      </c>
      <c r="F15" s="404" t="s">
        <v>755</v>
      </c>
      <c r="G15" s="404" t="s">
        <v>835</v>
      </c>
      <c r="H15" s="404" t="s">
        <v>823</v>
      </c>
      <c r="I15" s="404" t="s">
        <v>860</v>
      </c>
    </row>
    <row r="16" spans="1:9" ht="12.75">
      <c r="A16" s="403">
        <v>16</v>
      </c>
      <c r="B16" s="403" t="s">
        <v>348</v>
      </c>
      <c r="C16" s="403" t="s">
        <v>349</v>
      </c>
      <c r="D16" s="403" t="s">
        <v>350</v>
      </c>
      <c r="E16" s="403" t="s">
        <v>351</v>
      </c>
      <c r="F16" s="404" t="s">
        <v>754</v>
      </c>
      <c r="G16" s="404" t="s">
        <v>835</v>
      </c>
      <c r="H16" s="404" t="s">
        <v>823</v>
      </c>
      <c r="I16" s="404" t="s">
        <v>860</v>
      </c>
    </row>
    <row r="17" spans="1:9" ht="12.75">
      <c r="A17" s="403">
        <v>17</v>
      </c>
      <c r="B17" s="403" t="s">
        <v>353</v>
      </c>
      <c r="C17" s="403" t="s">
        <v>352</v>
      </c>
      <c r="D17" s="403" t="s">
        <v>352</v>
      </c>
      <c r="E17" s="403" t="s">
        <v>354</v>
      </c>
      <c r="F17" s="404" t="s">
        <v>754</v>
      </c>
      <c r="G17" s="404" t="s">
        <v>835</v>
      </c>
      <c r="H17" s="404" t="s">
        <v>823</v>
      </c>
      <c r="I17" s="404" t="s">
        <v>860</v>
      </c>
    </row>
    <row r="18" spans="1:9" ht="12.75">
      <c r="A18" s="403">
        <v>18</v>
      </c>
      <c r="B18" s="403" t="s">
        <v>355</v>
      </c>
      <c r="C18" s="403" t="s">
        <v>356</v>
      </c>
      <c r="D18" s="403" t="s">
        <v>357</v>
      </c>
      <c r="E18" s="403" t="s">
        <v>358</v>
      </c>
      <c r="F18" s="404" t="s">
        <v>766</v>
      </c>
      <c r="G18" s="404" t="s">
        <v>835</v>
      </c>
      <c r="H18" s="404" t="s">
        <v>823</v>
      </c>
      <c r="I18" s="404" t="s">
        <v>860</v>
      </c>
    </row>
    <row r="19" spans="1:9" ht="12.75">
      <c r="A19" s="403">
        <v>19</v>
      </c>
      <c r="B19" s="403" t="s">
        <v>359</v>
      </c>
      <c r="C19" s="403" t="s">
        <v>346</v>
      </c>
      <c r="D19" s="403" t="s">
        <v>347</v>
      </c>
      <c r="E19" s="403" t="s">
        <v>360</v>
      </c>
      <c r="F19" s="404" t="s">
        <v>754</v>
      </c>
      <c r="G19" s="404" t="s">
        <v>835</v>
      </c>
      <c r="H19" s="404" t="s">
        <v>823</v>
      </c>
      <c r="I19" s="404" t="s">
        <v>860</v>
      </c>
    </row>
    <row r="20" spans="1:9" ht="12.75">
      <c r="A20" s="403">
        <v>20</v>
      </c>
      <c r="B20" s="403" t="s">
        <v>361</v>
      </c>
      <c r="C20" s="403" t="s">
        <v>362</v>
      </c>
      <c r="D20" s="403" t="s">
        <v>363</v>
      </c>
      <c r="E20" s="403" t="s">
        <v>364</v>
      </c>
      <c r="F20" s="404" t="s">
        <v>754</v>
      </c>
      <c r="G20" s="404" t="s">
        <v>835</v>
      </c>
      <c r="H20" s="404" t="s">
        <v>823</v>
      </c>
      <c r="I20" s="404" t="s">
        <v>860</v>
      </c>
    </row>
    <row r="21" spans="1:9" ht="12.75">
      <c r="A21" s="403">
        <v>21</v>
      </c>
      <c r="B21" s="403" t="s">
        <v>365</v>
      </c>
      <c r="C21" s="403" t="s">
        <v>366</v>
      </c>
      <c r="D21" s="403" t="s">
        <v>367</v>
      </c>
      <c r="E21" s="403" t="s">
        <v>368</v>
      </c>
      <c r="F21" s="404" t="s">
        <v>755</v>
      </c>
      <c r="G21" s="404" t="s">
        <v>835</v>
      </c>
      <c r="H21" s="404" t="s">
        <v>823</v>
      </c>
      <c r="I21" s="404" t="s">
        <v>860</v>
      </c>
    </row>
    <row r="22" spans="1:9" ht="12.75">
      <c r="A22" s="403">
        <v>22</v>
      </c>
      <c r="B22" s="403" t="s">
        <v>369</v>
      </c>
      <c r="C22" s="403" t="s">
        <v>370</v>
      </c>
      <c r="D22" s="403" t="s">
        <v>371</v>
      </c>
      <c r="E22" s="403" t="s">
        <v>372</v>
      </c>
      <c r="F22" s="404" t="s">
        <v>766</v>
      </c>
      <c r="G22" s="404" t="s">
        <v>835</v>
      </c>
      <c r="H22" s="404" t="s">
        <v>823</v>
      </c>
      <c r="I22" s="404" t="s">
        <v>860</v>
      </c>
    </row>
    <row r="23" spans="1:9" ht="12.75">
      <c r="A23" s="403">
        <v>23</v>
      </c>
      <c r="B23" s="403" t="s">
        <v>373</v>
      </c>
      <c r="C23" s="403" t="s">
        <v>374</v>
      </c>
      <c r="D23" s="403" t="s">
        <v>375</v>
      </c>
      <c r="E23" s="403" t="s">
        <v>376</v>
      </c>
      <c r="F23" s="404" t="s">
        <v>766</v>
      </c>
      <c r="G23" s="404" t="s">
        <v>835</v>
      </c>
      <c r="H23" s="404" t="s">
        <v>823</v>
      </c>
      <c r="I23" s="404" t="s">
        <v>860</v>
      </c>
    </row>
    <row r="24" spans="1:9" ht="12.75">
      <c r="A24" s="403">
        <v>24</v>
      </c>
      <c r="B24" s="403" t="s">
        <v>377</v>
      </c>
      <c r="C24" s="403" t="s">
        <v>378</v>
      </c>
      <c r="D24" s="403" t="s">
        <v>379</v>
      </c>
      <c r="E24" s="403" t="s">
        <v>380</v>
      </c>
      <c r="F24" s="404" t="s">
        <v>754</v>
      </c>
      <c r="G24" s="404" t="s">
        <v>835</v>
      </c>
      <c r="H24" s="404" t="s">
        <v>823</v>
      </c>
      <c r="I24" s="404" t="s">
        <v>860</v>
      </c>
    </row>
    <row r="25" spans="1:9" ht="12.75">
      <c r="A25" s="403">
        <v>25</v>
      </c>
      <c r="B25" s="403" t="s">
        <v>381</v>
      </c>
      <c r="C25" s="403" t="s">
        <v>382</v>
      </c>
      <c r="D25" s="403" t="s">
        <v>383</v>
      </c>
      <c r="E25" s="403" t="s">
        <v>345</v>
      </c>
      <c r="F25" s="404" t="s">
        <v>766</v>
      </c>
      <c r="G25" s="404" t="s">
        <v>835</v>
      </c>
      <c r="H25" s="404" t="s">
        <v>823</v>
      </c>
      <c r="I25" s="404" t="s">
        <v>860</v>
      </c>
    </row>
    <row r="26" spans="1:9" ht="12.75">
      <c r="A26" s="403">
        <v>26</v>
      </c>
      <c r="B26" s="403" t="s">
        <v>384</v>
      </c>
      <c r="C26" s="403" t="s">
        <v>386</v>
      </c>
      <c r="D26" s="403" t="s">
        <v>385</v>
      </c>
      <c r="E26" s="403" t="s">
        <v>387</v>
      </c>
      <c r="F26" s="404" t="s">
        <v>755</v>
      </c>
      <c r="G26" s="404" t="s">
        <v>835</v>
      </c>
      <c r="H26" s="404" t="s">
        <v>823</v>
      </c>
      <c r="I26" s="404" t="s">
        <v>860</v>
      </c>
    </row>
    <row r="27" spans="1:9" ht="12.75">
      <c r="A27" s="403">
        <v>27</v>
      </c>
      <c r="B27" s="403" t="s">
        <v>388</v>
      </c>
      <c r="C27" s="403" t="s">
        <v>389</v>
      </c>
      <c r="D27" s="403" t="s">
        <v>390</v>
      </c>
      <c r="E27" s="403" t="s">
        <v>391</v>
      </c>
      <c r="F27" s="404" t="s">
        <v>755</v>
      </c>
      <c r="G27" s="404" t="s">
        <v>835</v>
      </c>
      <c r="H27" s="404" t="s">
        <v>823</v>
      </c>
      <c r="I27" s="404" t="s">
        <v>860</v>
      </c>
    </row>
    <row r="28" spans="1:9" ht="12.75">
      <c r="A28" s="403">
        <v>28</v>
      </c>
      <c r="B28" s="403" t="s">
        <v>392</v>
      </c>
      <c r="C28" s="403" t="s">
        <v>393</v>
      </c>
      <c r="D28" s="403" t="s">
        <v>394</v>
      </c>
      <c r="E28" s="403" t="s">
        <v>395</v>
      </c>
      <c r="F28" s="404" t="s">
        <v>766</v>
      </c>
      <c r="G28" s="404" t="s">
        <v>835</v>
      </c>
      <c r="H28" s="404" t="s">
        <v>823</v>
      </c>
      <c r="I28" s="404" t="s">
        <v>860</v>
      </c>
    </row>
    <row r="29" spans="1:9" ht="12.75">
      <c r="A29" s="403">
        <v>29</v>
      </c>
      <c r="B29" s="403" t="s">
        <v>396</v>
      </c>
      <c r="C29" s="403" t="s">
        <v>397</v>
      </c>
      <c r="D29" s="403" t="s">
        <v>398</v>
      </c>
      <c r="E29" s="403" t="s">
        <v>399</v>
      </c>
      <c r="F29" s="404" t="s">
        <v>754</v>
      </c>
      <c r="G29" s="404" t="s">
        <v>835</v>
      </c>
      <c r="H29" s="404" t="s">
        <v>823</v>
      </c>
      <c r="I29" s="404" t="s">
        <v>860</v>
      </c>
    </row>
    <row r="30" spans="1:9" ht="12.75">
      <c r="A30" s="403">
        <v>30</v>
      </c>
      <c r="B30" s="403" t="s">
        <v>400</v>
      </c>
      <c r="C30" s="403" t="s">
        <v>401</v>
      </c>
      <c r="D30" s="403" t="s">
        <v>402</v>
      </c>
      <c r="E30" s="403" t="s">
        <v>403</v>
      </c>
      <c r="F30" s="404" t="s">
        <v>755</v>
      </c>
      <c r="G30" s="404" t="s">
        <v>835</v>
      </c>
      <c r="H30" s="404" t="s">
        <v>823</v>
      </c>
      <c r="I30" s="404" t="s">
        <v>860</v>
      </c>
    </row>
    <row r="31" spans="1:9" ht="12.75">
      <c r="A31" s="403">
        <v>31</v>
      </c>
      <c r="B31" s="403" t="s">
        <v>404</v>
      </c>
      <c r="C31" s="403" t="s">
        <v>405</v>
      </c>
      <c r="D31" s="403" t="s">
        <v>406</v>
      </c>
      <c r="E31" s="403" t="s">
        <v>407</v>
      </c>
      <c r="F31" s="404" t="s">
        <v>755</v>
      </c>
      <c r="G31" s="404" t="s">
        <v>836</v>
      </c>
      <c r="H31" s="404" t="s">
        <v>823</v>
      </c>
      <c r="I31" s="404" t="s">
        <v>861</v>
      </c>
    </row>
    <row r="32" spans="1:9" ht="12.75">
      <c r="A32" s="403">
        <v>32</v>
      </c>
      <c r="B32" s="403" t="s">
        <v>408</v>
      </c>
      <c r="C32" s="403" t="s">
        <v>409</v>
      </c>
      <c r="D32" s="403" t="s">
        <v>410</v>
      </c>
      <c r="E32" s="403" t="s">
        <v>411</v>
      </c>
      <c r="F32" s="404" t="s">
        <v>755</v>
      </c>
      <c r="G32" s="404" t="s">
        <v>836</v>
      </c>
      <c r="H32" s="404" t="s">
        <v>823</v>
      </c>
      <c r="I32" s="404" t="s">
        <v>861</v>
      </c>
    </row>
    <row r="33" spans="1:9" ht="12.75">
      <c r="A33" s="403">
        <v>33</v>
      </c>
      <c r="B33" s="403" t="s">
        <v>412</v>
      </c>
      <c r="C33" s="403" t="s">
        <v>345</v>
      </c>
      <c r="D33" s="403" t="s">
        <v>413</v>
      </c>
      <c r="E33" s="403" t="s">
        <v>414</v>
      </c>
      <c r="F33" s="404" t="s">
        <v>754</v>
      </c>
      <c r="G33" s="404" t="s">
        <v>836</v>
      </c>
      <c r="H33" s="404" t="s">
        <v>823</v>
      </c>
      <c r="I33" s="404" t="s">
        <v>861</v>
      </c>
    </row>
    <row r="34" spans="1:9" ht="12.75">
      <c r="A34" s="403">
        <v>34</v>
      </c>
      <c r="B34" s="403" t="s">
        <v>415</v>
      </c>
      <c r="C34" s="403" t="s">
        <v>416</v>
      </c>
      <c r="D34" s="403" t="s">
        <v>417</v>
      </c>
      <c r="E34" s="403" t="s">
        <v>418</v>
      </c>
      <c r="F34" s="404" t="s">
        <v>766</v>
      </c>
      <c r="G34" s="404" t="s">
        <v>836</v>
      </c>
      <c r="H34" s="404" t="s">
        <v>823</v>
      </c>
      <c r="I34" s="404" t="s">
        <v>861</v>
      </c>
    </row>
    <row r="35" spans="1:9" ht="12.75">
      <c r="A35" s="403">
        <v>35</v>
      </c>
      <c r="B35" s="403" t="s">
        <v>419</v>
      </c>
      <c r="C35" s="403" t="s">
        <v>420</v>
      </c>
      <c r="D35" s="403" t="s">
        <v>421</v>
      </c>
      <c r="E35" s="403" t="s">
        <v>422</v>
      </c>
      <c r="F35" s="404" t="s">
        <v>755</v>
      </c>
      <c r="G35" s="404" t="s">
        <v>836</v>
      </c>
      <c r="H35" s="404" t="s">
        <v>823</v>
      </c>
      <c r="I35" s="404" t="s">
        <v>861</v>
      </c>
    </row>
    <row r="36" spans="1:9" ht="12.75">
      <c r="A36" s="403">
        <v>36</v>
      </c>
      <c r="B36" s="403" t="s">
        <v>423</v>
      </c>
      <c r="C36" s="403" t="s">
        <v>424</v>
      </c>
      <c r="D36" s="403" t="s">
        <v>425</v>
      </c>
      <c r="E36" s="403" t="s">
        <v>426</v>
      </c>
      <c r="F36" s="404" t="s">
        <v>754</v>
      </c>
      <c r="G36" s="404" t="s">
        <v>836</v>
      </c>
      <c r="H36" s="404" t="s">
        <v>823</v>
      </c>
      <c r="I36" s="404" t="s">
        <v>861</v>
      </c>
    </row>
    <row r="37" spans="1:9" ht="12.75">
      <c r="A37" s="403">
        <v>37</v>
      </c>
      <c r="B37" s="403" t="s">
        <v>427</v>
      </c>
      <c r="C37" s="403" t="s">
        <v>428</v>
      </c>
      <c r="D37" s="403" t="s">
        <v>429</v>
      </c>
      <c r="E37" s="403" t="s">
        <v>935</v>
      </c>
      <c r="F37" s="404" t="s">
        <v>766</v>
      </c>
      <c r="G37" s="404" t="s">
        <v>836</v>
      </c>
      <c r="H37" s="404" t="s">
        <v>823</v>
      </c>
      <c r="I37" s="404" t="s">
        <v>861</v>
      </c>
    </row>
    <row r="38" spans="1:9" ht="12.75">
      <c r="A38" s="403">
        <v>38</v>
      </c>
      <c r="B38" s="403" t="s">
        <v>430</v>
      </c>
      <c r="C38" s="403" t="s">
        <v>431</v>
      </c>
      <c r="D38" s="403" t="s">
        <v>432</v>
      </c>
      <c r="E38" s="403" t="s">
        <v>433</v>
      </c>
      <c r="F38" s="404" t="s">
        <v>766</v>
      </c>
      <c r="G38" s="404" t="s">
        <v>836</v>
      </c>
      <c r="H38" s="404" t="s">
        <v>823</v>
      </c>
      <c r="I38" s="404" t="s">
        <v>861</v>
      </c>
    </row>
    <row r="39" spans="1:9" ht="12.75">
      <c r="A39" s="403">
        <v>39</v>
      </c>
      <c r="B39" s="403" t="s">
        <v>434</v>
      </c>
      <c r="C39" s="403" t="s">
        <v>435</v>
      </c>
      <c r="D39" s="403" t="s">
        <v>436</v>
      </c>
      <c r="E39" s="403" t="s">
        <v>437</v>
      </c>
      <c r="F39" s="404" t="s">
        <v>755</v>
      </c>
      <c r="G39" s="404" t="s">
        <v>836</v>
      </c>
      <c r="H39" s="404" t="s">
        <v>823</v>
      </c>
      <c r="I39" s="404" t="s">
        <v>861</v>
      </c>
    </row>
    <row r="40" spans="1:9" ht="12.75">
      <c r="A40" s="403">
        <v>40</v>
      </c>
      <c r="B40" s="403" t="s">
        <v>438</v>
      </c>
      <c r="C40" s="403" t="s">
        <v>439</v>
      </c>
      <c r="D40" s="403" t="s">
        <v>440</v>
      </c>
      <c r="E40" s="403" t="s">
        <v>441</v>
      </c>
      <c r="F40" s="404" t="s">
        <v>754</v>
      </c>
      <c r="G40" s="404" t="s">
        <v>836</v>
      </c>
      <c r="H40" s="404" t="s">
        <v>823</v>
      </c>
      <c r="I40" s="404" t="s">
        <v>861</v>
      </c>
    </row>
    <row r="41" spans="1:9" ht="12.75">
      <c r="A41" s="403">
        <v>41</v>
      </c>
      <c r="B41" s="403" t="s">
        <v>442</v>
      </c>
      <c r="C41" s="403" t="s">
        <v>443</v>
      </c>
      <c r="D41" s="403" t="s">
        <v>444</v>
      </c>
      <c r="E41" s="403" t="s">
        <v>445</v>
      </c>
      <c r="F41" s="404" t="s">
        <v>754</v>
      </c>
      <c r="G41" s="404" t="s">
        <v>837</v>
      </c>
      <c r="H41" s="404" t="s">
        <v>823</v>
      </c>
      <c r="I41" s="404" t="s">
        <v>862</v>
      </c>
    </row>
    <row r="42" spans="1:9" ht="12.75">
      <c r="A42" s="403">
        <v>42</v>
      </c>
      <c r="B42" s="403" t="s">
        <v>446</v>
      </c>
      <c r="C42" s="403" t="s">
        <v>447</v>
      </c>
      <c r="D42" s="403" t="s">
        <v>448</v>
      </c>
      <c r="E42" s="403" t="s">
        <v>449</v>
      </c>
      <c r="F42" s="404" t="s">
        <v>754</v>
      </c>
      <c r="G42" s="404" t="s">
        <v>837</v>
      </c>
      <c r="H42" s="404" t="s">
        <v>823</v>
      </c>
      <c r="I42" s="404" t="s">
        <v>862</v>
      </c>
    </row>
    <row r="43" spans="1:9" ht="12.75">
      <c r="A43" s="403">
        <v>43</v>
      </c>
      <c r="B43" s="403" t="s">
        <v>450</v>
      </c>
      <c r="C43" s="403" t="s">
        <v>451</v>
      </c>
      <c r="D43" s="403" t="s">
        <v>452</v>
      </c>
      <c r="E43" s="403" t="s">
        <v>453</v>
      </c>
      <c r="F43" s="404" t="s">
        <v>766</v>
      </c>
      <c r="G43" s="404" t="s">
        <v>837</v>
      </c>
      <c r="H43" s="404" t="s">
        <v>823</v>
      </c>
      <c r="I43" s="404" t="s">
        <v>862</v>
      </c>
    </row>
    <row r="44" spans="1:9" ht="12.75">
      <c r="A44" s="403">
        <v>44</v>
      </c>
      <c r="B44" s="403" t="s">
        <v>454</v>
      </c>
      <c r="C44" s="403" t="s">
        <v>455</v>
      </c>
      <c r="D44" s="403" t="s">
        <v>456</v>
      </c>
      <c r="E44" s="403" t="s">
        <v>457</v>
      </c>
      <c r="F44" s="404" t="s">
        <v>766</v>
      </c>
      <c r="G44" s="404" t="s">
        <v>837</v>
      </c>
      <c r="H44" s="404" t="s">
        <v>823</v>
      </c>
      <c r="I44" s="404" t="s">
        <v>862</v>
      </c>
    </row>
    <row r="45" spans="1:9" ht="12.75">
      <c r="A45" s="403">
        <v>45</v>
      </c>
      <c r="B45" s="403" t="s">
        <v>458</v>
      </c>
      <c r="C45" s="403" t="s">
        <v>459</v>
      </c>
      <c r="D45" s="403" t="s">
        <v>460</v>
      </c>
      <c r="E45" s="403" t="s">
        <v>461</v>
      </c>
      <c r="F45" s="404" t="s">
        <v>755</v>
      </c>
      <c r="G45" s="404" t="s">
        <v>837</v>
      </c>
      <c r="H45" s="404" t="s">
        <v>823</v>
      </c>
      <c r="I45" s="404" t="s">
        <v>862</v>
      </c>
    </row>
    <row r="46" spans="1:9" ht="12.75">
      <c r="A46" s="403">
        <v>46</v>
      </c>
      <c r="B46" s="403" t="s">
        <v>462</v>
      </c>
      <c r="C46" s="403" t="s">
        <v>463</v>
      </c>
      <c r="D46" s="403" t="s">
        <v>464</v>
      </c>
      <c r="E46" s="403" t="s">
        <v>465</v>
      </c>
      <c r="F46" s="404" t="s">
        <v>754</v>
      </c>
      <c r="G46" s="404" t="s">
        <v>837</v>
      </c>
      <c r="H46" s="404" t="s">
        <v>823</v>
      </c>
      <c r="I46" s="404" t="s">
        <v>862</v>
      </c>
    </row>
    <row r="47" spans="1:9" ht="12.75">
      <c r="A47" s="403">
        <v>47</v>
      </c>
      <c r="B47" s="403" t="s">
        <v>466</v>
      </c>
      <c r="C47" s="403" t="s">
        <v>467</v>
      </c>
      <c r="D47" s="403" t="s">
        <v>468</v>
      </c>
      <c r="E47" s="403" t="s">
        <v>469</v>
      </c>
      <c r="F47" s="404" t="s">
        <v>755</v>
      </c>
      <c r="G47" s="404" t="s">
        <v>837</v>
      </c>
      <c r="H47" s="404" t="s">
        <v>823</v>
      </c>
      <c r="I47" s="404" t="s">
        <v>862</v>
      </c>
    </row>
    <row r="48" spans="1:9" ht="12.75">
      <c r="A48" s="403">
        <v>48</v>
      </c>
      <c r="B48" s="403" t="s">
        <v>944</v>
      </c>
      <c r="C48" s="403" t="s">
        <v>945</v>
      </c>
      <c r="D48" s="403" t="s">
        <v>895</v>
      </c>
      <c r="E48" s="403" t="s">
        <v>896</v>
      </c>
      <c r="F48" s="404" t="s">
        <v>754</v>
      </c>
      <c r="G48" s="404" t="s">
        <v>837</v>
      </c>
      <c r="H48" s="404" t="s">
        <v>823</v>
      </c>
      <c r="I48" s="404" t="s">
        <v>862</v>
      </c>
    </row>
    <row r="49" spans="1:9" ht="12.75">
      <c r="A49" s="403">
        <v>49</v>
      </c>
      <c r="B49" s="403" t="s">
        <v>359</v>
      </c>
      <c r="C49" s="403" t="s">
        <v>470</v>
      </c>
      <c r="D49" s="403" t="s">
        <v>471</v>
      </c>
      <c r="E49" s="403" t="s">
        <v>472</v>
      </c>
      <c r="F49" s="404" t="s">
        <v>754</v>
      </c>
      <c r="G49" s="404" t="s">
        <v>837</v>
      </c>
      <c r="H49" s="404" t="s">
        <v>823</v>
      </c>
      <c r="I49" s="404" t="s">
        <v>862</v>
      </c>
    </row>
    <row r="50" spans="1:9" ht="12.75">
      <c r="A50" s="403">
        <v>50</v>
      </c>
      <c r="B50" s="403" t="s">
        <v>474</v>
      </c>
      <c r="C50" s="403" t="s">
        <v>473</v>
      </c>
      <c r="D50" s="403" t="s">
        <v>475</v>
      </c>
      <c r="E50" s="403" t="s">
        <v>476</v>
      </c>
      <c r="F50" s="404" t="s">
        <v>754</v>
      </c>
      <c r="G50" s="404" t="s">
        <v>837</v>
      </c>
      <c r="H50" s="404" t="s">
        <v>823</v>
      </c>
      <c r="I50" s="404" t="s">
        <v>862</v>
      </c>
    </row>
    <row r="51" spans="1:9" ht="12.75">
      <c r="A51" s="403">
        <v>51</v>
      </c>
      <c r="B51" s="403" t="s">
        <v>477</v>
      </c>
      <c r="C51" s="403" t="s">
        <v>478</v>
      </c>
      <c r="D51" s="403" t="s">
        <v>479</v>
      </c>
      <c r="E51" s="403" t="s">
        <v>480</v>
      </c>
      <c r="F51" s="404" t="s">
        <v>766</v>
      </c>
      <c r="G51" s="404" t="s">
        <v>838</v>
      </c>
      <c r="H51" s="404" t="s">
        <v>822</v>
      </c>
      <c r="I51" s="404" t="s">
        <v>863</v>
      </c>
    </row>
    <row r="52" spans="1:9" ht="12.75">
      <c r="A52" s="403">
        <v>52</v>
      </c>
      <c r="B52" s="403" t="s">
        <v>481</v>
      </c>
      <c r="C52" s="403" t="s">
        <v>482</v>
      </c>
      <c r="D52" s="403" t="s">
        <v>483</v>
      </c>
      <c r="E52" s="403" t="s">
        <v>484</v>
      </c>
      <c r="F52" s="404" t="s">
        <v>754</v>
      </c>
      <c r="G52" s="404" t="s">
        <v>838</v>
      </c>
      <c r="H52" s="404" t="s">
        <v>822</v>
      </c>
      <c r="I52" s="404" t="s">
        <v>863</v>
      </c>
    </row>
    <row r="53" spans="1:9" ht="12.75">
      <c r="A53" s="403">
        <v>53</v>
      </c>
      <c r="B53" s="403" t="s">
        <v>485</v>
      </c>
      <c r="C53" s="403" t="s">
        <v>486</v>
      </c>
      <c r="D53" s="403" t="s">
        <v>487</v>
      </c>
      <c r="E53" s="403" t="s">
        <v>488</v>
      </c>
      <c r="F53" s="404" t="s">
        <v>754</v>
      </c>
      <c r="G53" s="404" t="s">
        <v>838</v>
      </c>
      <c r="H53" s="404" t="s">
        <v>822</v>
      </c>
      <c r="I53" s="404" t="s">
        <v>863</v>
      </c>
    </row>
    <row r="54" spans="1:9" ht="12.75">
      <c r="A54" s="403">
        <v>54</v>
      </c>
      <c r="B54" s="403" t="s">
        <v>489</v>
      </c>
      <c r="C54" s="403" t="s">
        <v>490</v>
      </c>
      <c r="D54" s="403" t="s">
        <v>491</v>
      </c>
      <c r="E54" s="403" t="s">
        <v>492</v>
      </c>
      <c r="F54" s="404" t="s">
        <v>755</v>
      </c>
      <c r="G54" s="404" t="s">
        <v>838</v>
      </c>
      <c r="H54" s="404" t="s">
        <v>822</v>
      </c>
      <c r="I54" s="404" t="s">
        <v>863</v>
      </c>
    </row>
    <row r="55" spans="1:9" ht="12.75">
      <c r="A55" s="403">
        <v>55</v>
      </c>
      <c r="B55" s="403" t="s">
        <v>493</v>
      </c>
      <c r="C55" s="403" t="s">
        <v>494</v>
      </c>
      <c r="D55" s="403" t="s">
        <v>495</v>
      </c>
      <c r="E55" s="403" t="s">
        <v>496</v>
      </c>
      <c r="F55" s="404" t="s">
        <v>754</v>
      </c>
      <c r="G55" s="404" t="s">
        <v>838</v>
      </c>
      <c r="H55" s="404" t="s">
        <v>822</v>
      </c>
      <c r="I55" s="404" t="s">
        <v>863</v>
      </c>
    </row>
    <row r="56" spans="1:9" ht="12.75">
      <c r="A56" s="403">
        <v>56</v>
      </c>
      <c r="B56" s="403" t="s">
        <v>497</v>
      </c>
      <c r="C56" s="403" t="s">
        <v>498</v>
      </c>
      <c r="D56" s="403" t="s">
        <v>499</v>
      </c>
      <c r="E56" s="403" t="s">
        <v>500</v>
      </c>
      <c r="F56" s="404" t="s">
        <v>755</v>
      </c>
      <c r="G56" s="404" t="s">
        <v>838</v>
      </c>
      <c r="H56" s="404" t="s">
        <v>822</v>
      </c>
      <c r="I56" s="404" t="s">
        <v>863</v>
      </c>
    </row>
    <row r="57" spans="1:9" ht="12.75">
      <c r="A57" s="403">
        <v>57</v>
      </c>
      <c r="B57" s="403" t="s">
        <v>501</v>
      </c>
      <c r="C57" s="403" t="s">
        <v>502</v>
      </c>
      <c r="D57" s="403" t="s">
        <v>503</v>
      </c>
      <c r="E57" s="403" t="s">
        <v>504</v>
      </c>
      <c r="F57" s="404" t="s">
        <v>755</v>
      </c>
      <c r="G57" s="404" t="s">
        <v>838</v>
      </c>
      <c r="H57" s="404" t="s">
        <v>822</v>
      </c>
      <c r="I57" s="404" t="s">
        <v>863</v>
      </c>
    </row>
    <row r="58" spans="1:9" ht="12.75">
      <c r="A58" s="403">
        <v>58</v>
      </c>
      <c r="B58" s="403" t="s">
        <v>505</v>
      </c>
      <c r="C58" s="403" t="s">
        <v>506</v>
      </c>
      <c r="D58" s="403" t="s">
        <v>507</v>
      </c>
      <c r="E58" s="403" t="s">
        <v>508</v>
      </c>
      <c r="F58" s="404" t="s">
        <v>755</v>
      </c>
      <c r="G58" s="404" t="s">
        <v>838</v>
      </c>
      <c r="H58" s="404" t="s">
        <v>822</v>
      </c>
      <c r="I58" s="404" t="s">
        <v>863</v>
      </c>
    </row>
    <row r="59" spans="1:9" ht="12.75">
      <c r="A59" s="403">
        <v>59</v>
      </c>
      <c r="B59" s="403" t="s">
        <v>509</v>
      </c>
      <c r="C59" s="403" t="s">
        <v>510</v>
      </c>
      <c r="D59" s="403" t="s">
        <v>511</v>
      </c>
      <c r="E59" s="403" t="s">
        <v>512</v>
      </c>
      <c r="F59" s="404" t="s">
        <v>766</v>
      </c>
      <c r="G59" s="404" t="s">
        <v>838</v>
      </c>
      <c r="H59" s="404" t="s">
        <v>822</v>
      </c>
      <c r="I59" s="404" t="s">
        <v>863</v>
      </c>
    </row>
    <row r="60" spans="1:9" ht="12.75">
      <c r="A60" s="403">
        <v>60</v>
      </c>
      <c r="B60" s="403" t="s">
        <v>513</v>
      </c>
      <c r="C60" s="403" t="s">
        <v>514</v>
      </c>
      <c r="D60" s="403" t="s">
        <v>515</v>
      </c>
      <c r="E60" s="403" t="s">
        <v>516</v>
      </c>
      <c r="F60" s="404" t="s">
        <v>754</v>
      </c>
      <c r="G60" s="404" t="s">
        <v>838</v>
      </c>
      <c r="H60" s="404" t="s">
        <v>822</v>
      </c>
      <c r="I60" s="404" t="s">
        <v>863</v>
      </c>
    </row>
    <row r="61" spans="1:9" ht="12.75">
      <c r="A61" s="403">
        <v>61</v>
      </c>
      <c r="B61" s="403" t="s">
        <v>517</v>
      </c>
      <c r="C61" s="403" t="s">
        <v>506</v>
      </c>
      <c r="D61" s="403" t="s">
        <v>507</v>
      </c>
      <c r="E61" s="403" t="s">
        <v>508</v>
      </c>
      <c r="F61" s="404" t="s">
        <v>766</v>
      </c>
      <c r="G61" s="404" t="s">
        <v>838</v>
      </c>
      <c r="H61" s="404" t="s">
        <v>822</v>
      </c>
      <c r="I61" s="404" t="s">
        <v>863</v>
      </c>
    </row>
    <row r="62" spans="1:9" ht="12.75">
      <c r="A62" s="403">
        <v>62</v>
      </c>
      <c r="B62" s="403" t="s">
        <v>518</v>
      </c>
      <c r="C62" s="403" t="s">
        <v>519</v>
      </c>
      <c r="D62" s="403" t="s">
        <v>520</v>
      </c>
      <c r="E62" s="403" t="s">
        <v>521</v>
      </c>
      <c r="F62" s="404" t="s">
        <v>755</v>
      </c>
      <c r="G62" s="404" t="s">
        <v>838</v>
      </c>
      <c r="H62" s="404" t="s">
        <v>822</v>
      </c>
      <c r="I62" s="404" t="s">
        <v>863</v>
      </c>
    </row>
    <row r="63" spans="1:9" ht="12.75">
      <c r="A63" s="403">
        <v>63</v>
      </c>
      <c r="B63" s="403" t="s">
        <v>522</v>
      </c>
      <c r="C63" s="403" t="s">
        <v>523</v>
      </c>
      <c r="D63" s="403" t="s">
        <v>524</v>
      </c>
      <c r="E63" s="403" t="s">
        <v>525</v>
      </c>
      <c r="F63" s="404" t="s">
        <v>754</v>
      </c>
      <c r="G63" s="404" t="s">
        <v>838</v>
      </c>
      <c r="H63" s="404" t="s">
        <v>822</v>
      </c>
      <c r="I63" s="404" t="s">
        <v>863</v>
      </c>
    </row>
    <row r="64" spans="1:9" ht="12.75">
      <c r="A64" s="403">
        <v>64</v>
      </c>
      <c r="B64" s="403" t="s">
        <v>526</v>
      </c>
      <c r="C64" s="403" t="s">
        <v>527</v>
      </c>
      <c r="D64" s="403" t="s">
        <v>528</v>
      </c>
      <c r="E64" s="403" t="s">
        <v>529</v>
      </c>
      <c r="F64" s="404" t="s">
        <v>754</v>
      </c>
      <c r="G64" s="404" t="s">
        <v>838</v>
      </c>
      <c r="H64" s="404" t="s">
        <v>822</v>
      </c>
      <c r="I64" s="404" t="s">
        <v>863</v>
      </c>
    </row>
    <row r="65" spans="1:9" ht="12.75">
      <c r="A65" s="403">
        <v>65</v>
      </c>
      <c r="B65" s="403" t="s">
        <v>530</v>
      </c>
      <c r="C65" s="403" t="s">
        <v>531</v>
      </c>
      <c r="D65" s="403" t="s">
        <v>532</v>
      </c>
      <c r="E65" s="403" t="s">
        <v>533</v>
      </c>
      <c r="F65" s="404" t="s">
        <v>766</v>
      </c>
      <c r="G65" s="404" t="s">
        <v>838</v>
      </c>
      <c r="H65" s="404" t="s">
        <v>822</v>
      </c>
      <c r="I65" s="404" t="s">
        <v>863</v>
      </c>
    </row>
    <row r="66" spans="1:9" ht="12.75">
      <c r="A66" s="403">
        <v>66</v>
      </c>
      <c r="B66" s="403" t="s">
        <v>946</v>
      </c>
      <c r="C66" s="403" t="s">
        <v>947</v>
      </c>
      <c r="D66" s="403" t="s">
        <v>948</v>
      </c>
      <c r="E66" s="403" t="s">
        <v>949</v>
      </c>
      <c r="F66" s="404" t="s">
        <v>755</v>
      </c>
      <c r="G66" s="404" t="s">
        <v>838</v>
      </c>
      <c r="H66" s="404" t="s">
        <v>822</v>
      </c>
      <c r="I66" s="404" t="s">
        <v>863</v>
      </c>
    </row>
    <row r="67" spans="1:9" ht="12.75">
      <c r="A67" s="403">
        <v>67</v>
      </c>
      <c r="B67" s="403" t="s">
        <v>950</v>
      </c>
      <c r="C67" s="403">
        <v>1</v>
      </c>
      <c r="D67" s="403">
        <v>2</v>
      </c>
      <c r="E67" s="403">
        <v>3</v>
      </c>
      <c r="F67" s="404" t="s">
        <v>754</v>
      </c>
      <c r="G67" s="404" t="s">
        <v>838</v>
      </c>
      <c r="H67" s="404" t="s">
        <v>822</v>
      </c>
      <c r="I67" s="404" t="s">
        <v>863</v>
      </c>
    </row>
    <row r="68" spans="1:9" ht="12.75">
      <c r="A68" s="403">
        <v>68</v>
      </c>
      <c r="B68" s="403" t="s">
        <v>951</v>
      </c>
      <c r="C68" s="403" t="s">
        <v>952</v>
      </c>
      <c r="D68" s="403" t="s">
        <v>953</v>
      </c>
      <c r="E68" s="403" t="s">
        <v>954</v>
      </c>
      <c r="F68" s="404" t="s">
        <v>766</v>
      </c>
      <c r="G68" s="404" t="s">
        <v>838</v>
      </c>
      <c r="H68" s="404" t="s">
        <v>822</v>
      </c>
      <c r="I68" s="404" t="s">
        <v>863</v>
      </c>
    </row>
    <row r="69" spans="1:9" ht="12.75">
      <c r="A69" s="403">
        <v>69</v>
      </c>
      <c r="B69" s="403" t="s">
        <v>955</v>
      </c>
      <c r="C69" s="403" t="s">
        <v>956</v>
      </c>
      <c r="D69" s="403" t="s">
        <v>957</v>
      </c>
      <c r="E69" s="403" t="s">
        <v>958</v>
      </c>
      <c r="F69" s="404" t="s">
        <v>755</v>
      </c>
      <c r="G69" s="404" t="s">
        <v>838</v>
      </c>
      <c r="H69" s="404" t="s">
        <v>822</v>
      </c>
      <c r="I69" s="404" t="s">
        <v>863</v>
      </c>
    </row>
    <row r="70" spans="1:9" ht="12.75">
      <c r="A70" s="403">
        <v>70</v>
      </c>
      <c r="B70" s="403" t="s">
        <v>959</v>
      </c>
      <c r="C70" s="403" t="s">
        <v>960</v>
      </c>
      <c r="D70" s="403" t="s">
        <v>961</v>
      </c>
      <c r="E70" s="403" t="s">
        <v>962</v>
      </c>
      <c r="F70" s="404" t="s">
        <v>754</v>
      </c>
      <c r="G70" s="404" t="s">
        <v>838</v>
      </c>
      <c r="H70" s="404" t="s">
        <v>822</v>
      </c>
      <c r="I70" s="404" t="s">
        <v>863</v>
      </c>
    </row>
    <row r="71" spans="1:9" ht="12.75">
      <c r="A71" s="403">
        <v>71</v>
      </c>
      <c r="B71" s="403" t="s">
        <v>963</v>
      </c>
      <c r="C71" s="403" t="s">
        <v>964</v>
      </c>
      <c r="D71" s="403" t="s">
        <v>965</v>
      </c>
      <c r="E71" s="403" t="s">
        <v>966</v>
      </c>
      <c r="F71" s="404" t="s">
        <v>755</v>
      </c>
      <c r="G71" s="404" t="s">
        <v>838</v>
      </c>
      <c r="H71" s="404" t="s">
        <v>822</v>
      </c>
      <c r="I71" s="404" t="s">
        <v>863</v>
      </c>
    </row>
    <row r="72" spans="1:9" ht="12.75">
      <c r="A72" s="403">
        <v>72</v>
      </c>
      <c r="B72" s="403" t="s">
        <v>967</v>
      </c>
      <c r="C72" s="403" t="s">
        <v>968</v>
      </c>
      <c r="D72" s="403" t="s">
        <v>969</v>
      </c>
      <c r="E72" s="403" t="s">
        <v>970</v>
      </c>
      <c r="F72" s="404" t="s">
        <v>766</v>
      </c>
      <c r="G72" s="404" t="s">
        <v>838</v>
      </c>
      <c r="H72" s="404" t="s">
        <v>822</v>
      </c>
      <c r="I72" s="404" t="s">
        <v>863</v>
      </c>
    </row>
    <row r="73" spans="1:9" ht="12.75">
      <c r="A73" s="403">
        <v>73</v>
      </c>
      <c r="B73" s="403" t="s">
        <v>971</v>
      </c>
      <c r="C73" s="403" t="s">
        <v>972</v>
      </c>
      <c r="D73" s="403" t="s">
        <v>973</v>
      </c>
      <c r="E73" s="403" t="s">
        <v>974</v>
      </c>
      <c r="F73" s="404" t="s">
        <v>755</v>
      </c>
      <c r="G73" s="404" t="s">
        <v>838</v>
      </c>
      <c r="H73" s="404" t="s">
        <v>822</v>
      </c>
      <c r="I73" s="404" t="s">
        <v>863</v>
      </c>
    </row>
    <row r="74" spans="1:9" ht="12.75">
      <c r="A74" s="403">
        <v>74</v>
      </c>
      <c r="B74" s="403" t="s">
        <v>975</v>
      </c>
      <c r="C74" s="403" t="s">
        <v>976</v>
      </c>
      <c r="D74" s="403" t="s">
        <v>977</v>
      </c>
      <c r="E74" s="403" t="s">
        <v>978</v>
      </c>
      <c r="F74" s="404" t="s">
        <v>755</v>
      </c>
      <c r="G74" s="404" t="s">
        <v>838</v>
      </c>
      <c r="H74" s="404" t="s">
        <v>822</v>
      </c>
      <c r="I74" s="404" t="s">
        <v>863</v>
      </c>
    </row>
    <row r="75" spans="1:9" ht="12.75">
      <c r="A75" s="403">
        <v>75</v>
      </c>
      <c r="B75" s="403" t="s">
        <v>979</v>
      </c>
      <c r="C75" s="403" t="s">
        <v>980</v>
      </c>
      <c r="D75" s="403" t="s">
        <v>872</v>
      </c>
      <c r="E75" s="403" t="s">
        <v>981</v>
      </c>
      <c r="F75" s="404" t="s">
        <v>755</v>
      </c>
      <c r="G75" s="404" t="s">
        <v>838</v>
      </c>
      <c r="H75" s="404" t="s">
        <v>822</v>
      </c>
      <c r="I75" s="404" t="s">
        <v>863</v>
      </c>
    </row>
    <row r="76" spans="1:9" ht="12.75">
      <c r="A76" s="403">
        <v>76</v>
      </c>
      <c r="B76" s="403" t="s">
        <v>982</v>
      </c>
      <c r="C76" s="403" t="s">
        <v>983</v>
      </c>
      <c r="D76" s="403" t="s">
        <v>984</v>
      </c>
      <c r="E76" s="403" t="s">
        <v>985</v>
      </c>
      <c r="F76" s="404" t="s">
        <v>766</v>
      </c>
      <c r="G76" s="404" t="s">
        <v>838</v>
      </c>
      <c r="H76" s="404" t="s">
        <v>822</v>
      </c>
      <c r="I76" s="404" t="s">
        <v>863</v>
      </c>
    </row>
    <row r="77" spans="1:9" ht="12.75">
      <c r="A77" s="403">
        <v>77</v>
      </c>
      <c r="B77" s="403" t="s">
        <v>986</v>
      </c>
      <c r="C77" s="403" t="s">
        <v>987</v>
      </c>
      <c r="D77" s="403" t="s">
        <v>988</v>
      </c>
      <c r="E77" s="403" t="s">
        <v>989</v>
      </c>
      <c r="F77" s="404" t="s">
        <v>754</v>
      </c>
      <c r="G77" s="404" t="s">
        <v>838</v>
      </c>
      <c r="H77" s="404" t="s">
        <v>822</v>
      </c>
      <c r="I77" s="404" t="s">
        <v>863</v>
      </c>
    </row>
    <row r="78" spans="1:9" ht="12.75">
      <c r="A78" s="403">
        <v>78</v>
      </c>
      <c r="B78" s="403" t="s">
        <v>990</v>
      </c>
      <c r="C78" s="403" t="s">
        <v>991</v>
      </c>
      <c r="D78" s="403" t="s">
        <v>992</v>
      </c>
      <c r="E78" s="403" t="s">
        <v>993</v>
      </c>
      <c r="F78" s="404" t="s">
        <v>766</v>
      </c>
      <c r="G78" s="404" t="s">
        <v>838</v>
      </c>
      <c r="H78" s="404" t="s">
        <v>822</v>
      </c>
      <c r="I78" s="404" t="s">
        <v>863</v>
      </c>
    </row>
    <row r="79" spans="1:9" ht="12.75">
      <c r="A79" s="403">
        <v>79</v>
      </c>
      <c r="B79" s="403" t="s">
        <v>994</v>
      </c>
      <c r="C79" s="403" t="s">
        <v>995</v>
      </c>
      <c r="D79" s="403" t="s">
        <v>996</v>
      </c>
      <c r="E79" s="403" t="s">
        <v>997</v>
      </c>
      <c r="F79" s="404" t="s">
        <v>754</v>
      </c>
      <c r="G79" s="404" t="s">
        <v>838</v>
      </c>
      <c r="H79" s="404" t="s">
        <v>822</v>
      </c>
      <c r="I79" s="404" t="s">
        <v>863</v>
      </c>
    </row>
    <row r="80" spans="1:9" ht="12.75">
      <c r="A80" s="403">
        <v>80</v>
      </c>
      <c r="B80" s="403" t="s">
        <v>998</v>
      </c>
      <c r="C80" s="403" t="s">
        <v>999</v>
      </c>
      <c r="D80" s="403" t="s">
        <v>1000</v>
      </c>
      <c r="E80" s="403" t="s">
        <v>1001</v>
      </c>
      <c r="F80" s="404" t="s">
        <v>755</v>
      </c>
      <c r="G80" s="404" t="s">
        <v>838</v>
      </c>
      <c r="H80" s="404" t="s">
        <v>822</v>
      </c>
      <c r="I80" s="404" t="s">
        <v>863</v>
      </c>
    </row>
    <row r="81" spans="1:9" ht="12.75">
      <c r="A81" s="403">
        <v>81</v>
      </c>
      <c r="B81" s="403" t="s">
        <v>1002</v>
      </c>
      <c r="C81" s="403" t="s">
        <v>1003</v>
      </c>
      <c r="D81" s="403" t="s">
        <v>1004</v>
      </c>
      <c r="E81" s="403" t="s">
        <v>1005</v>
      </c>
      <c r="F81" s="404" t="s">
        <v>755</v>
      </c>
      <c r="G81" s="404" t="s">
        <v>839</v>
      </c>
      <c r="H81" s="404" t="s">
        <v>822</v>
      </c>
      <c r="I81" s="404" t="s">
        <v>864</v>
      </c>
    </row>
    <row r="82" spans="1:9" ht="12.75">
      <c r="A82" s="403">
        <v>82</v>
      </c>
      <c r="B82" s="403" t="s">
        <v>1006</v>
      </c>
      <c r="C82" s="403" t="s">
        <v>1007</v>
      </c>
      <c r="D82" s="403" t="s">
        <v>1008</v>
      </c>
      <c r="E82" s="403" t="s">
        <v>1009</v>
      </c>
      <c r="F82" s="404" t="s">
        <v>755</v>
      </c>
      <c r="G82" s="404" t="s">
        <v>839</v>
      </c>
      <c r="H82" s="404" t="s">
        <v>822</v>
      </c>
      <c r="I82" s="404" t="s">
        <v>864</v>
      </c>
    </row>
    <row r="83" spans="1:9" ht="12.75">
      <c r="A83" s="403">
        <v>83</v>
      </c>
      <c r="B83" s="403" t="s">
        <v>1010</v>
      </c>
      <c r="C83" s="403" t="s">
        <v>1011</v>
      </c>
      <c r="D83" s="403" t="s">
        <v>1012</v>
      </c>
      <c r="E83" s="403" t="s">
        <v>1013</v>
      </c>
      <c r="F83" s="404" t="s">
        <v>766</v>
      </c>
      <c r="G83" s="404" t="s">
        <v>839</v>
      </c>
      <c r="H83" s="404" t="s">
        <v>822</v>
      </c>
      <c r="I83" s="404" t="s">
        <v>864</v>
      </c>
    </row>
    <row r="84" spans="1:9" ht="12.75">
      <c r="A84" s="403">
        <v>84</v>
      </c>
      <c r="B84" s="403" t="s">
        <v>1014</v>
      </c>
      <c r="C84" s="403" t="s">
        <v>1015</v>
      </c>
      <c r="D84" s="403" t="s">
        <v>1016</v>
      </c>
      <c r="E84" s="403" t="s">
        <v>1017</v>
      </c>
      <c r="F84" s="404" t="s">
        <v>754</v>
      </c>
      <c r="G84" s="404" t="s">
        <v>839</v>
      </c>
      <c r="H84" s="404" t="s">
        <v>822</v>
      </c>
      <c r="I84" s="404" t="s">
        <v>864</v>
      </c>
    </row>
    <row r="85" spans="1:9" ht="12.75">
      <c r="A85" s="403">
        <v>85</v>
      </c>
      <c r="B85" s="403" t="s">
        <v>1018</v>
      </c>
      <c r="C85" s="403" t="s">
        <v>1019</v>
      </c>
      <c r="D85" s="403" t="s">
        <v>1020</v>
      </c>
      <c r="E85" s="403" t="s">
        <v>1021</v>
      </c>
      <c r="F85" s="404" t="s">
        <v>754</v>
      </c>
      <c r="G85" s="404" t="s">
        <v>839</v>
      </c>
      <c r="H85" s="404" t="s">
        <v>822</v>
      </c>
      <c r="I85" s="404" t="s">
        <v>864</v>
      </c>
    </row>
    <row r="86" spans="1:9" ht="12.75">
      <c r="A86" s="403">
        <v>86</v>
      </c>
      <c r="B86" s="403" t="s">
        <v>1022</v>
      </c>
      <c r="C86" s="403" t="s">
        <v>1023</v>
      </c>
      <c r="D86" s="403" t="s">
        <v>1024</v>
      </c>
      <c r="E86" s="403" t="s">
        <v>1025</v>
      </c>
      <c r="F86" s="404" t="s">
        <v>766</v>
      </c>
      <c r="G86" s="404" t="s">
        <v>839</v>
      </c>
      <c r="H86" s="404" t="s">
        <v>822</v>
      </c>
      <c r="I86" s="404" t="s">
        <v>864</v>
      </c>
    </row>
    <row r="87" spans="1:9" ht="12.75">
      <c r="A87" s="403">
        <v>87</v>
      </c>
      <c r="B87" s="403" t="s">
        <v>1026</v>
      </c>
      <c r="C87" s="403" t="s">
        <v>1027</v>
      </c>
      <c r="D87" s="403" t="s">
        <v>1028</v>
      </c>
      <c r="E87" s="403" t="s">
        <v>1029</v>
      </c>
      <c r="F87" s="404" t="s">
        <v>755</v>
      </c>
      <c r="G87" s="404" t="s">
        <v>839</v>
      </c>
      <c r="H87" s="404" t="s">
        <v>822</v>
      </c>
      <c r="I87" s="404" t="s">
        <v>864</v>
      </c>
    </row>
    <row r="88" spans="1:9" ht="12.75">
      <c r="A88" s="403">
        <v>88</v>
      </c>
      <c r="B88" s="403" t="s">
        <v>1030</v>
      </c>
      <c r="C88" s="403" t="s">
        <v>1031</v>
      </c>
      <c r="D88" s="403" t="s">
        <v>1032</v>
      </c>
      <c r="E88" s="403" t="s">
        <v>1033</v>
      </c>
      <c r="F88" s="404" t="s">
        <v>754</v>
      </c>
      <c r="G88" s="404" t="s">
        <v>839</v>
      </c>
      <c r="H88" s="404" t="s">
        <v>822</v>
      </c>
      <c r="I88" s="404" t="s">
        <v>864</v>
      </c>
    </row>
    <row r="89" spans="1:9" ht="12.75">
      <c r="A89" s="403">
        <v>89</v>
      </c>
      <c r="B89" s="403" t="s">
        <v>1034</v>
      </c>
      <c r="C89" s="403" t="s">
        <v>1035</v>
      </c>
      <c r="D89" s="403" t="s">
        <v>1036</v>
      </c>
      <c r="E89" s="403" t="s">
        <v>1037</v>
      </c>
      <c r="F89" s="404" t="s">
        <v>754</v>
      </c>
      <c r="G89" s="404" t="s">
        <v>839</v>
      </c>
      <c r="H89" s="404" t="s">
        <v>822</v>
      </c>
      <c r="I89" s="404" t="s">
        <v>864</v>
      </c>
    </row>
    <row r="90" spans="1:9" ht="12.75">
      <c r="A90" s="403">
        <v>90</v>
      </c>
      <c r="B90" s="403" t="s">
        <v>1038</v>
      </c>
      <c r="C90" s="403" t="s">
        <v>1039</v>
      </c>
      <c r="D90" s="403" t="s">
        <v>1040</v>
      </c>
      <c r="E90" s="403" t="s">
        <v>1041</v>
      </c>
      <c r="F90" s="404" t="s">
        <v>766</v>
      </c>
      <c r="G90" s="404" t="s">
        <v>839</v>
      </c>
      <c r="H90" s="404" t="s">
        <v>822</v>
      </c>
      <c r="I90" s="404" t="s">
        <v>864</v>
      </c>
    </row>
    <row r="91" spans="1:9" ht="12.75">
      <c r="A91" s="403">
        <v>91</v>
      </c>
      <c r="B91" s="403" t="s">
        <v>1042</v>
      </c>
      <c r="C91" s="403" t="s">
        <v>1043</v>
      </c>
      <c r="D91" s="403" t="s">
        <v>1044</v>
      </c>
      <c r="E91" s="403" t="s">
        <v>1045</v>
      </c>
      <c r="F91" s="404" t="s">
        <v>766</v>
      </c>
      <c r="G91" s="404" t="s">
        <v>840</v>
      </c>
      <c r="H91" s="404" t="s">
        <v>822</v>
      </c>
      <c r="I91" s="404" t="s">
        <v>865</v>
      </c>
    </row>
    <row r="92" spans="1:9" ht="12.75">
      <c r="A92" s="403">
        <v>92</v>
      </c>
      <c r="B92" s="403" t="s">
        <v>1046</v>
      </c>
      <c r="C92" s="403" t="s">
        <v>1047</v>
      </c>
      <c r="D92" s="403" t="s">
        <v>1048</v>
      </c>
      <c r="E92" s="403" t="s">
        <v>1049</v>
      </c>
      <c r="F92" s="404" t="s">
        <v>754</v>
      </c>
      <c r="G92" s="404" t="s">
        <v>840</v>
      </c>
      <c r="H92" s="404" t="s">
        <v>822</v>
      </c>
      <c r="I92" s="404" t="s">
        <v>865</v>
      </c>
    </row>
    <row r="93" spans="1:9" ht="12.75">
      <c r="A93" s="403">
        <v>93</v>
      </c>
      <c r="B93" s="403" t="s">
        <v>1050</v>
      </c>
      <c r="C93" s="403" t="s">
        <v>1051</v>
      </c>
      <c r="D93" s="403" t="s">
        <v>1052</v>
      </c>
      <c r="E93" s="403" t="s">
        <v>1053</v>
      </c>
      <c r="F93" s="404" t="s">
        <v>754</v>
      </c>
      <c r="G93" s="404" t="s">
        <v>840</v>
      </c>
      <c r="H93" s="404" t="s">
        <v>822</v>
      </c>
      <c r="I93" s="404" t="s">
        <v>865</v>
      </c>
    </row>
    <row r="94" spans="1:9" ht="12.75">
      <c r="A94" s="403">
        <v>94</v>
      </c>
      <c r="B94" s="403" t="s">
        <v>1054</v>
      </c>
      <c r="C94" s="403" t="s">
        <v>1055</v>
      </c>
      <c r="D94" s="403" t="s">
        <v>1056</v>
      </c>
      <c r="E94" s="403" t="s">
        <v>1057</v>
      </c>
      <c r="F94" s="404" t="s">
        <v>754</v>
      </c>
      <c r="G94" s="404" t="s">
        <v>840</v>
      </c>
      <c r="H94" s="404" t="s">
        <v>822</v>
      </c>
      <c r="I94" s="404" t="s">
        <v>865</v>
      </c>
    </row>
    <row r="95" spans="1:9" ht="12.75">
      <c r="A95" s="403">
        <v>95</v>
      </c>
      <c r="B95" s="403" t="s">
        <v>1058</v>
      </c>
      <c r="C95" s="403" t="s">
        <v>1059</v>
      </c>
      <c r="D95" s="403" t="s">
        <v>1060</v>
      </c>
      <c r="E95" s="403" t="s">
        <v>1061</v>
      </c>
      <c r="F95" s="404" t="s">
        <v>754</v>
      </c>
      <c r="G95" s="404" t="s">
        <v>840</v>
      </c>
      <c r="H95" s="404" t="s">
        <v>822</v>
      </c>
      <c r="I95" s="404" t="s">
        <v>865</v>
      </c>
    </row>
    <row r="96" spans="1:9" ht="12.75">
      <c r="A96" s="403">
        <v>96</v>
      </c>
      <c r="B96" s="403" t="s">
        <v>1062</v>
      </c>
      <c r="C96" s="403" t="s">
        <v>1063</v>
      </c>
      <c r="D96" s="403" t="s">
        <v>1064</v>
      </c>
      <c r="E96" s="403" t="s">
        <v>1065</v>
      </c>
      <c r="F96" s="404" t="s">
        <v>754</v>
      </c>
      <c r="G96" s="404" t="s">
        <v>840</v>
      </c>
      <c r="H96" s="404" t="s">
        <v>822</v>
      </c>
      <c r="I96" s="404" t="s">
        <v>865</v>
      </c>
    </row>
    <row r="97" spans="1:9" ht="12.75">
      <c r="A97" s="403">
        <v>97</v>
      </c>
      <c r="B97" s="403" t="s">
        <v>1066</v>
      </c>
      <c r="C97" s="403" t="s">
        <v>1067</v>
      </c>
      <c r="D97" s="403" t="s">
        <v>1068</v>
      </c>
      <c r="E97" s="403" t="s">
        <v>1069</v>
      </c>
      <c r="F97" s="404" t="s">
        <v>755</v>
      </c>
      <c r="G97" s="404" t="s">
        <v>840</v>
      </c>
      <c r="H97" s="404" t="s">
        <v>822</v>
      </c>
      <c r="I97" s="404" t="s">
        <v>865</v>
      </c>
    </row>
    <row r="98" spans="1:9" ht="12.75">
      <c r="A98" s="403">
        <v>98</v>
      </c>
      <c r="B98" s="403" t="s">
        <v>1070</v>
      </c>
      <c r="C98" s="403" t="s">
        <v>1071</v>
      </c>
      <c r="D98" s="403" t="s">
        <v>1072</v>
      </c>
      <c r="E98" s="403" t="s">
        <v>1073</v>
      </c>
      <c r="F98" s="404" t="s">
        <v>754</v>
      </c>
      <c r="G98" s="404" t="s">
        <v>840</v>
      </c>
      <c r="H98" s="404" t="s">
        <v>822</v>
      </c>
      <c r="I98" s="404" t="s">
        <v>865</v>
      </c>
    </row>
    <row r="99" spans="1:9" ht="12.75">
      <c r="A99" s="403">
        <v>99</v>
      </c>
      <c r="B99" s="403" t="s">
        <v>1074</v>
      </c>
      <c r="C99" s="403" t="s">
        <v>1075</v>
      </c>
      <c r="D99" s="403" t="s">
        <v>1076</v>
      </c>
      <c r="E99" s="403" t="s">
        <v>1077</v>
      </c>
      <c r="F99" s="404" t="s">
        <v>754</v>
      </c>
      <c r="G99" s="404" t="s">
        <v>840</v>
      </c>
      <c r="H99" s="404" t="s">
        <v>822</v>
      </c>
      <c r="I99" s="404" t="s">
        <v>865</v>
      </c>
    </row>
    <row r="100" spans="1:9" ht="12.75">
      <c r="A100" s="403">
        <v>100</v>
      </c>
      <c r="B100" s="403" t="s">
        <v>412</v>
      </c>
      <c r="C100" s="403" t="s">
        <v>1078</v>
      </c>
      <c r="D100" s="403" t="s">
        <v>1079</v>
      </c>
      <c r="E100" s="403" t="s">
        <v>1080</v>
      </c>
      <c r="F100" s="404" t="s">
        <v>754</v>
      </c>
      <c r="G100" s="404" t="s">
        <v>840</v>
      </c>
      <c r="H100" s="404" t="s">
        <v>822</v>
      </c>
      <c r="I100" s="404" t="s">
        <v>865</v>
      </c>
    </row>
    <row r="101" spans="1:9" ht="12.75">
      <c r="A101" s="403">
        <v>101</v>
      </c>
      <c r="B101" s="403" t="s">
        <v>1081</v>
      </c>
      <c r="C101" s="403" t="s">
        <v>1082</v>
      </c>
      <c r="D101" s="403" t="s">
        <v>1083</v>
      </c>
      <c r="E101" s="403" t="s">
        <v>1084</v>
      </c>
      <c r="F101" s="404" t="s">
        <v>766</v>
      </c>
      <c r="G101" s="404" t="s">
        <v>841</v>
      </c>
      <c r="H101" s="404" t="s">
        <v>583</v>
      </c>
      <c r="I101" s="404" t="s">
        <v>866</v>
      </c>
    </row>
    <row r="102" spans="1:9" ht="12.75">
      <c r="A102" s="403">
        <v>102</v>
      </c>
      <c r="B102" s="403" t="s">
        <v>1085</v>
      </c>
      <c r="C102" s="403" t="s">
        <v>1086</v>
      </c>
      <c r="D102" s="403" t="s">
        <v>1088</v>
      </c>
      <c r="E102" s="403" t="s">
        <v>1087</v>
      </c>
      <c r="F102" s="404" t="s">
        <v>755</v>
      </c>
      <c r="G102" s="404" t="s">
        <v>841</v>
      </c>
      <c r="H102" s="404" t="s">
        <v>583</v>
      </c>
      <c r="I102" s="404" t="s">
        <v>866</v>
      </c>
    </row>
    <row r="103" spans="1:9" ht="12.75">
      <c r="A103" s="403">
        <v>103</v>
      </c>
      <c r="B103" s="403" t="s">
        <v>1089</v>
      </c>
      <c r="C103" s="403" t="s">
        <v>1090</v>
      </c>
      <c r="D103" s="403" t="s">
        <v>1091</v>
      </c>
      <c r="E103" s="403" t="s">
        <v>1092</v>
      </c>
      <c r="F103" s="404" t="s">
        <v>754</v>
      </c>
      <c r="G103" s="404" t="s">
        <v>841</v>
      </c>
      <c r="H103" s="404" t="s">
        <v>583</v>
      </c>
      <c r="I103" s="404" t="s">
        <v>866</v>
      </c>
    </row>
    <row r="104" spans="1:9" ht="12.75">
      <c r="A104" s="403">
        <v>104</v>
      </c>
      <c r="B104" s="403" t="s">
        <v>1093</v>
      </c>
      <c r="C104" s="403" t="s">
        <v>1094</v>
      </c>
      <c r="D104" s="403" t="s">
        <v>1095</v>
      </c>
      <c r="E104" s="403" t="s">
        <v>1096</v>
      </c>
      <c r="F104" s="404" t="s">
        <v>754</v>
      </c>
      <c r="G104" s="404" t="s">
        <v>841</v>
      </c>
      <c r="H104" s="404" t="s">
        <v>583</v>
      </c>
      <c r="I104" s="404" t="s">
        <v>866</v>
      </c>
    </row>
    <row r="105" spans="1:9" ht="12.75">
      <c r="A105" s="403">
        <v>105</v>
      </c>
      <c r="B105" s="403" t="s">
        <v>1097</v>
      </c>
      <c r="C105" s="403" t="s">
        <v>1098</v>
      </c>
      <c r="D105" s="403" t="s">
        <v>1099</v>
      </c>
      <c r="E105" s="403" t="s">
        <v>1100</v>
      </c>
      <c r="F105" s="404" t="s">
        <v>755</v>
      </c>
      <c r="G105" s="404" t="s">
        <v>841</v>
      </c>
      <c r="H105" s="404" t="s">
        <v>583</v>
      </c>
      <c r="I105" s="404" t="s">
        <v>866</v>
      </c>
    </row>
    <row r="106" spans="1:9" ht="12.75">
      <c r="A106" s="403">
        <v>106</v>
      </c>
      <c r="B106" s="403" t="s">
        <v>1101</v>
      </c>
      <c r="C106" s="403" t="s">
        <v>1102</v>
      </c>
      <c r="D106" s="403" t="s">
        <v>1103</v>
      </c>
      <c r="E106" s="403" t="s">
        <v>1104</v>
      </c>
      <c r="F106" s="404" t="s">
        <v>754</v>
      </c>
      <c r="G106" s="404" t="s">
        <v>841</v>
      </c>
      <c r="H106" s="404" t="s">
        <v>583</v>
      </c>
      <c r="I106" s="404" t="s">
        <v>866</v>
      </c>
    </row>
    <row r="107" spans="1:9" ht="12.75">
      <c r="A107" s="403">
        <v>107</v>
      </c>
      <c r="B107" s="403" t="s">
        <v>1105</v>
      </c>
      <c r="C107" s="403" t="s">
        <v>1106</v>
      </c>
      <c r="D107" s="403" t="s">
        <v>1107</v>
      </c>
      <c r="E107" s="403" t="s">
        <v>1108</v>
      </c>
      <c r="F107" s="404" t="s">
        <v>754</v>
      </c>
      <c r="G107" s="404" t="s">
        <v>841</v>
      </c>
      <c r="H107" s="404" t="s">
        <v>583</v>
      </c>
      <c r="I107" s="404" t="s">
        <v>866</v>
      </c>
    </row>
    <row r="108" spans="1:9" ht="12.75">
      <c r="A108" s="403">
        <v>108</v>
      </c>
      <c r="B108" s="403" t="s">
        <v>1109</v>
      </c>
      <c r="C108" s="403" t="s">
        <v>1110</v>
      </c>
      <c r="D108" s="403" t="s">
        <v>1111</v>
      </c>
      <c r="E108" s="403" t="s">
        <v>1112</v>
      </c>
      <c r="F108" s="404" t="s">
        <v>755</v>
      </c>
      <c r="G108" s="404" t="s">
        <v>841</v>
      </c>
      <c r="H108" s="404" t="s">
        <v>583</v>
      </c>
      <c r="I108" s="404" t="s">
        <v>866</v>
      </c>
    </row>
    <row r="109" spans="1:9" ht="12.75">
      <c r="A109" s="403">
        <v>109</v>
      </c>
      <c r="B109" s="403" t="s">
        <v>1113</v>
      </c>
      <c r="C109" s="403" t="s">
        <v>1114</v>
      </c>
      <c r="D109" s="403" t="s">
        <v>1115</v>
      </c>
      <c r="E109" s="403" t="s">
        <v>1116</v>
      </c>
      <c r="F109" s="404" t="s">
        <v>766</v>
      </c>
      <c r="G109" s="404" t="s">
        <v>841</v>
      </c>
      <c r="H109" s="404" t="s">
        <v>583</v>
      </c>
      <c r="I109" s="404" t="s">
        <v>866</v>
      </c>
    </row>
    <row r="110" spans="1:9" ht="12.75">
      <c r="A110" s="403">
        <v>110</v>
      </c>
      <c r="B110" s="403" t="s">
        <v>1117</v>
      </c>
      <c r="C110" s="403" t="s">
        <v>6</v>
      </c>
      <c r="D110" s="403" t="s">
        <v>7</v>
      </c>
      <c r="E110" s="403" t="s">
        <v>8</v>
      </c>
      <c r="F110" s="404" t="s">
        <v>754</v>
      </c>
      <c r="G110" s="404" t="s">
        <v>841</v>
      </c>
      <c r="H110" s="404" t="s">
        <v>583</v>
      </c>
      <c r="I110" s="404" t="s">
        <v>866</v>
      </c>
    </row>
    <row r="111" spans="1:9" ht="12.75">
      <c r="A111" s="403">
        <v>111</v>
      </c>
      <c r="B111" s="403" t="s">
        <v>9</v>
      </c>
      <c r="C111" s="403" t="s">
        <v>10</v>
      </c>
      <c r="D111" s="403" t="s">
        <v>11</v>
      </c>
      <c r="E111" s="403" t="s">
        <v>12</v>
      </c>
      <c r="F111" s="404" t="s">
        <v>754</v>
      </c>
      <c r="G111" s="404" t="s">
        <v>841</v>
      </c>
      <c r="H111" s="404" t="s">
        <v>583</v>
      </c>
      <c r="I111" s="404" t="s">
        <v>866</v>
      </c>
    </row>
    <row r="112" spans="1:9" ht="12.75">
      <c r="A112" s="403">
        <v>112</v>
      </c>
      <c r="B112" s="403" t="s">
        <v>13</v>
      </c>
      <c r="C112" s="403" t="s">
        <v>14</v>
      </c>
      <c r="D112" s="403" t="s">
        <v>15</v>
      </c>
      <c r="E112" s="403" t="s">
        <v>16</v>
      </c>
      <c r="F112" s="404" t="s">
        <v>755</v>
      </c>
      <c r="G112" s="404" t="s">
        <v>841</v>
      </c>
      <c r="H112" s="404" t="s">
        <v>583</v>
      </c>
      <c r="I112" s="404" t="s">
        <v>866</v>
      </c>
    </row>
    <row r="113" spans="1:9" ht="12.75">
      <c r="A113" s="403">
        <v>113</v>
      </c>
      <c r="B113" s="403" t="s">
        <v>17</v>
      </c>
      <c r="C113" s="403" t="s">
        <v>18</v>
      </c>
      <c r="D113" s="403" t="s">
        <v>19</v>
      </c>
      <c r="E113" s="403" t="s">
        <v>20</v>
      </c>
      <c r="F113" s="404" t="s">
        <v>755</v>
      </c>
      <c r="G113" s="404" t="s">
        <v>841</v>
      </c>
      <c r="H113" s="404" t="s">
        <v>583</v>
      </c>
      <c r="I113" s="404" t="s">
        <v>866</v>
      </c>
    </row>
    <row r="114" spans="1:9" ht="12.75">
      <c r="A114" s="403">
        <v>114</v>
      </c>
      <c r="B114" s="403" t="s">
        <v>21</v>
      </c>
      <c r="C114" s="403" t="s">
        <v>22</v>
      </c>
      <c r="D114" s="403" t="s">
        <v>23</v>
      </c>
      <c r="E114" s="403" t="s">
        <v>24</v>
      </c>
      <c r="F114" s="404" t="s">
        <v>754</v>
      </c>
      <c r="G114" s="404" t="s">
        <v>841</v>
      </c>
      <c r="H114" s="404" t="s">
        <v>583</v>
      </c>
      <c r="I114" s="404" t="s">
        <v>866</v>
      </c>
    </row>
    <row r="115" spans="1:9" ht="12.75">
      <c r="A115" s="403">
        <v>115</v>
      </c>
      <c r="B115" s="403" t="s">
        <v>25</v>
      </c>
      <c r="C115" s="403" t="s">
        <v>26</v>
      </c>
      <c r="D115" s="403" t="s">
        <v>27</v>
      </c>
      <c r="E115" s="403" t="s">
        <v>28</v>
      </c>
      <c r="F115" s="404" t="s">
        <v>754</v>
      </c>
      <c r="G115" s="404" t="s">
        <v>841</v>
      </c>
      <c r="H115" s="404" t="s">
        <v>583</v>
      </c>
      <c r="I115" s="404" t="s">
        <v>866</v>
      </c>
    </row>
    <row r="116" spans="1:9" ht="12.75">
      <c r="A116" s="403">
        <v>116</v>
      </c>
      <c r="B116" s="403" t="s">
        <v>29</v>
      </c>
      <c r="C116" s="403" t="s">
        <v>30</v>
      </c>
      <c r="D116" s="403" t="s">
        <v>31</v>
      </c>
      <c r="E116" s="403" t="s">
        <v>32</v>
      </c>
      <c r="F116" s="404" t="s">
        <v>755</v>
      </c>
      <c r="G116" s="404" t="s">
        <v>841</v>
      </c>
      <c r="H116" s="404" t="s">
        <v>583</v>
      </c>
      <c r="I116" s="404" t="s">
        <v>866</v>
      </c>
    </row>
    <row r="117" spans="1:9" ht="12.75">
      <c r="A117" s="403">
        <v>117</v>
      </c>
      <c r="B117" s="403" t="s">
        <v>33</v>
      </c>
      <c r="C117" s="403" t="s">
        <v>34</v>
      </c>
      <c r="D117" s="403" t="s">
        <v>35</v>
      </c>
      <c r="E117" s="403" t="s">
        <v>36</v>
      </c>
      <c r="F117" s="404" t="s">
        <v>755</v>
      </c>
      <c r="G117" s="404" t="s">
        <v>841</v>
      </c>
      <c r="H117" s="404" t="s">
        <v>583</v>
      </c>
      <c r="I117" s="404" t="s">
        <v>866</v>
      </c>
    </row>
    <row r="118" spans="1:9" ht="12.75">
      <c r="A118" s="403">
        <v>118</v>
      </c>
      <c r="B118" s="403" t="s">
        <v>38</v>
      </c>
      <c r="C118" s="403" t="s">
        <v>37</v>
      </c>
      <c r="D118" s="403" t="s">
        <v>39</v>
      </c>
      <c r="E118" s="403" t="s">
        <v>40</v>
      </c>
      <c r="F118" s="404" t="s">
        <v>766</v>
      </c>
      <c r="G118" s="404" t="s">
        <v>841</v>
      </c>
      <c r="H118" s="404" t="s">
        <v>583</v>
      </c>
      <c r="I118" s="404" t="s">
        <v>866</v>
      </c>
    </row>
    <row r="119" spans="1:9" ht="12.75">
      <c r="A119" s="403">
        <v>119</v>
      </c>
      <c r="B119" s="403" t="s">
        <v>41</v>
      </c>
      <c r="C119" s="403" t="s">
        <v>42</v>
      </c>
      <c r="D119" s="403" t="s">
        <v>43</v>
      </c>
      <c r="E119" s="403" t="s">
        <v>44</v>
      </c>
      <c r="F119" s="404" t="s">
        <v>755</v>
      </c>
      <c r="G119" s="404" t="s">
        <v>841</v>
      </c>
      <c r="H119" s="404" t="s">
        <v>583</v>
      </c>
      <c r="I119" s="404" t="s">
        <v>866</v>
      </c>
    </row>
    <row r="120" spans="1:9" ht="12.75">
      <c r="A120" s="403">
        <v>120</v>
      </c>
      <c r="B120" s="403" t="s">
        <v>45</v>
      </c>
      <c r="C120" s="403" t="s">
        <v>46</v>
      </c>
      <c r="D120" s="403" t="s">
        <v>47</v>
      </c>
      <c r="E120" s="403" t="s">
        <v>48</v>
      </c>
      <c r="F120" s="404" t="s">
        <v>754</v>
      </c>
      <c r="G120" s="404" t="s">
        <v>841</v>
      </c>
      <c r="H120" s="404" t="s">
        <v>583</v>
      </c>
      <c r="I120" s="404" t="s">
        <v>866</v>
      </c>
    </row>
    <row r="121" spans="1:9" ht="12.75">
      <c r="A121" s="403">
        <v>121</v>
      </c>
      <c r="B121" s="403" t="s">
        <v>49</v>
      </c>
      <c r="C121" s="403" t="s">
        <v>50</v>
      </c>
      <c r="D121" s="403" t="s">
        <v>51</v>
      </c>
      <c r="E121" s="403" t="s">
        <v>52</v>
      </c>
      <c r="F121" s="404" t="s">
        <v>755</v>
      </c>
      <c r="G121" s="404" t="s">
        <v>841</v>
      </c>
      <c r="H121" s="404" t="s">
        <v>583</v>
      </c>
      <c r="I121" s="404" t="s">
        <v>866</v>
      </c>
    </row>
    <row r="122" spans="1:9" ht="12.75">
      <c r="A122" s="403">
        <v>122</v>
      </c>
      <c r="B122" s="403" t="s">
        <v>53</v>
      </c>
      <c r="C122" s="403" t="s">
        <v>54</v>
      </c>
      <c r="D122" s="403" t="s">
        <v>55</v>
      </c>
      <c r="E122" s="403" t="s">
        <v>56</v>
      </c>
      <c r="F122" s="404" t="s">
        <v>766</v>
      </c>
      <c r="G122" s="404" t="s">
        <v>841</v>
      </c>
      <c r="H122" s="404" t="s">
        <v>583</v>
      </c>
      <c r="I122" s="404" t="s">
        <v>866</v>
      </c>
    </row>
    <row r="123" spans="1:9" ht="12.75">
      <c r="A123" s="403">
        <v>123</v>
      </c>
      <c r="B123" s="403" t="s">
        <v>57</v>
      </c>
      <c r="C123" s="403" t="s">
        <v>58</v>
      </c>
      <c r="D123" s="403" t="s">
        <v>59</v>
      </c>
      <c r="E123" s="403" t="s">
        <v>60</v>
      </c>
      <c r="F123" s="404" t="s">
        <v>754</v>
      </c>
      <c r="G123" s="404" t="s">
        <v>841</v>
      </c>
      <c r="H123" s="404" t="s">
        <v>583</v>
      </c>
      <c r="I123" s="404" t="s">
        <v>866</v>
      </c>
    </row>
    <row r="124" spans="1:9" ht="12.75">
      <c r="A124" s="403">
        <v>124</v>
      </c>
      <c r="B124" s="403" t="s">
        <v>61</v>
      </c>
      <c r="C124" s="403" t="s">
        <v>62</v>
      </c>
      <c r="D124" s="403" t="s">
        <v>63</v>
      </c>
      <c r="E124" s="403" t="s">
        <v>64</v>
      </c>
      <c r="F124" s="404" t="s">
        <v>755</v>
      </c>
      <c r="G124" s="404" t="s">
        <v>841</v>
      </c>
      <c r="H124" s="404" t="s">
        <v>583</v>
      </c>
      <c r="I124" s="404" t="s">
        <v>866</v>
      </c>
    </row>
    <row r="125" spans="1:9" ht="12.75">
      <c r="A125" s="403">
        <v>125</v>
      </c>
      <c r="B125" s="403" t="s">
        <v>65</v>
      </c>
      <c r="C125" s="403" t="s">
        <v>66</v>
      </c>
      <c r="D125" s="403" t="s">
        <v>67</v>
      </c>
      <c r="E125" s="403" t="s">
        <v>68</v>
      </c>
      <c r="F125" s="404" t="s">
        <v>766</v>
      </c>
      <c r="G125" s="404" t="s">
        <v>841</v>
      </c>
      <c r="H125" s="404" t="s">
        <v>583</v>
      </c>
      <c r="I125" s="404" t="s">
        <v>866</v>
      </c>
    </row>
    <row r="126" spans="1:9" ht="12.75">
      <c r="A126" s="403">
        <v>126</v>
      </c>
      <c r="B126" s="403" t="s">
        <v>69</v>
      </c>
      <c r="C126" s="403" t="s">
        <v>70</v>
      </c>
      <c r="D126" s="403" t="s">
        <v>71</v>
      </c>
      <c r="E126" s="403" t="s">
        <v>72</v>
      </c>
      <c r="F126" s="404" t="s">
        <v>754</v>
      </c>
      <c r="G126" s="404" t="s">
        <v>841</v>
      </c>
      <c r="H126" s="404" t="s">
        <v>583</v>
      </c>
      <c r="I126" s="404" t="s">
        <v>866</v>
      </c>
    </row>
    <row r="127" spans="1:9" ht="12.75">
      <c r="A127" s="403">
        <v>127</v>
      </c>
      <c r="B127" s="403" t="s">
        <v>73</v>
      </c>
      <c r="C127" s="403" t="s">
        <v>74</v>
      </c>
      <c r="D127" s="403" t="s">
        <v>75</v>
      </c>
      <c r="E127" s="403" t="s">
        <v>76</v>
      </c>
      <c r="F127" s="404" t="s">
        <v>755</v>
      </c>
      <c r="G127" s="404" t="s">
        <v>841</v>
      </c>
      <c r="H127" s="404" t="s">
        <v>583</v>
      </c>
      <c r="I127" s="404" t="s">
        <v>866</v>
      </c>
    </row>
    <row r="128" spans="1:9" ht="12.75">
      <c r="A128" s="403">
        <v>128</v>
      </c>
      <c r="B128" s="403" t="s">
        <v>77</v>
      </c>
      <c r="C128" s="403" t="s">
        <v>78</v>
      </c>
      <c r="D128" s="403" t="s">
        <v>79</v>
      </c>
      <c r="E128" s="403" t="s">
        <v>80</v>
      </c>
      <c r="F128" s="404" t="s">
        <v>754</v>
      </c>
      <c r="G128" s="404" t="s">
        <v>841</v>
      </c>
      <c r="H128" s="404" t="s">
        <v>583</v>
      </c>
      <c r="I128" s="404" t="s">
        <v>866</v>
      </c>
    </row>
    <row r="129" spans="1:9" ht="12.75">
      <c r="A129" s="403">
        <v>129</v>
      </c>
      <c r="B129" s="403" t="s">
        <v>81</v>
      </c>
      <c r="C129" s="403" t="s">
        <v>82</v>
      </c>
      <c r="D129" s="403" t="s">
        <v>83</v>
      </c>
      <c r="E129" s="403" t="s">
        <v>84</v>
      </c>
      <c r="F129" s="404" t="s">
        <v>755</v>
      </c>
      <c r="G129" s="404" t="s">
        <v>841</v>
      </c>
      <c r="H129" s="404" t="s">
        <v>583</v>
      </c>
      <c r="I129" s="404" t="s">
        <v>866</v>
      </c>
    </row>
    <row r="130" spans="1:9" ht="12.75">
      <c r="A130" s="403">
        <v>130</v>
      </c>
      <c r="B130" s="403" t="s">
        <v>85</v>
      </c>
      <c r="C130" s="403" t="s">
        <v>86</v>
      </c>
      <c r="D130" s="403" t="s">
        <v>87</v>
      </c>
      <c r="E130" s="403" t="s">
        <v>88</v>
      </c>
      <c r="F130" s="404" t="s">
        <v>766</v>
      </c>
      <c r="G130" s="404" t="s">
        <v>841</v>
      </c>
      <c r="H130" s="404" t="s">
        <v>583</v>
      </c>
      <c r="I130" s="404" t="s">
        <v>866</v>
      </c>
    </row>
    <row r="131" spans="1:9" ht="12.75">
      <c r="A131" s="403">
        <v>131</v>
      </c>
      <c r="B131" s="403" t="s">
        <v>89</v>
      </c>
      <c r="C131" s="403" t="s">
        <v>90</v>
      </c>
      <c r="D131" s="403" t="s">
        <v>91</v>
      </c>
      <c r="E131" s="403" t="s">
        <v>92</v>
      </c>
      <c r="F131" s="404" t="s">
        <v>766</v>
      </c>
      <c r="G131" s="404" t="s">
        <v>842</v>
      </c>
      <c r="H131" s="404" t="s">
        <v>583</v>
      </c>
      <c r="I131" s="404" t="s">
        <v>867</v>
      </c>
    </row>
    <row r="132" spans="1:9" ht="12.75">
      <c r="A132" s="403">
        <v>132</v>
      </c>
      <c r="B132" s="403" t="s">
        <v>93</v>
      </c>
      <c r="C132" s="403" t="s">
        <v>94</v>
      </c>
      <c r="D132" s="403" t="s">
        <v>95</v>
      </c>
      <c r="E132" s="403" t="s">
        <v>96</v>
      </c>
      <c r="F132" s="404" t="s">
        <v>755</v>
      </c>
      <c r="G132" s="404" t="s">
        <v>842</v>
      </c>
      <c r="H132" s="404" t="s">
        <v>583</v>
      </c>
      <c r="I132" s="404" t="s">
        <v>867</v>
      </c>
    </row>
    <row r="133" spans="1:9" ht="12.75">
      <c r="A133" s="403">
        <v>133</v>
      </c>
      <c r="B133" s="403" t="s">
        <v>97</v>
      </c>
      <c r="C133" s="403" t="s">
        <v>98</v>
      </c>
      <c r="D133" s="403" t="s">
        <v>99</v>
      </c>
      <c r="E133" s="403" t="s">
        <v>100</v>
      </c>
      <c r="F133" s="404" t="s">
        <v>754</v>
      </c>
      <c r="G133" s="404" t="s">
        <v>842</v>
      </c>
      <c r="H133" s="404" t="s">
        <v>583</v>
      </c>
      <c r="I133" s="404" t="s">
        <v>867</v>
      </c>
    </row>
    <row r="134" spans="1:9" ht="12.75">
      <c r="A134" s="403">
        <v>134</v>
      </c>
      <c r="B134" s="403" t="s">
        <v>101</v>
      </c>
      <c r="C134" s="403" t="s">
        <v>102</v>
      </c>
      <c r="D134" s="403" t="s">
        <v>103</v>
      </c>
      <c r="E134" s="403" t="s">
        <v>104</v>
      </c>
      <c r="F134" s="404" t="s">
        <v>755</v>
      </c>
      <c r="G134" s="404" t="s">
        <v>842</v>
      </c>
      <c r="H134" s="404" t="s">
        <v>583</v>
      </c>
      <c r="I134" s="404" t="s">
        <v>867</v>
      </c>
    </row>
    <row r="135" spans="1:9" ht="12.75">
      <c r="A135" s="403">
        <v>135</v>
      </c>
      <c r="B135" s="403" t="s">
        <v>105</v>
      </c>
      <c r="C135" s="403" t="s">
        <v>106</v>
      </c>
      <c r="D135" s="403" t="s">
        <v>107</v>
      </c>
      <c r="E135" s="403" t="s">
        <v>108</v>
      </c>
      <c r="F135" s="404" t="s">
        <v>755</v>
      </c>
      <c r="G135" s="404" t="s">
        <v>842</v>
      </c>
      <c r="H135" s="404" t="s">
        <v>583</v>
      </c>
      <c r="I135" s="404" t="s">
        <v>867</v>
      </c>
    </row>
    <row r="136" spans="1:9" ht="12.75">
      <c r="A136" s="403">
        <v>136</v>
      </c>
      <c r="B136" s="403" t="s">
        <v>109</v>
      </c>
      <c r="C136" s="403" t="s">
        <v>106</v>
      </c>
      <c r="D136" s="403" t="s">
        <v>107</v>
      </c>
      <c r="E136" s="403" t="s">
        <v>108</v>
      </c>
      <c r="F136" s="404" t="s">
        <v>766</v>
      </c>
      <c r="G136" s="404" t="s">
        <v>842</v>
      </c>
      <c r="H136" s="404" t="s">
        <v>583</v>
      </c>
      <c r="I136" s="404" t="s">
        <v>867</v>
      </c>
    </row>
    <row r="137" spans="1:9" ht="12.75">
      <c r="A137" s="403">
        <v>137</v>
      </c>
      <c r="B137" s="403" t="s">
        <v>110</v>
      </c>
      <c r="C137" s="403" t="s">
        <v>111</v>
      </c>
      <c r="D137" s="403" t="s">
        <v>112</v>
      </c>
      <c r="E137" s="403" t="s">
        <v>113</v>
      </c>
      <c r="F137" s="404" t="s">
        <v>754</v>
      </c>
      <c r="G137" s="404" t="s">
        <v>842</v>
      </c>
      <c r="H137" s="404" t="s">
        <v>583</v>
      </c>
      <c r="I137" s="404" t="s">
        <v>867</v>
      </c>
    </row>
    <row r="138" spans="1:9" ht="12.75">
      <c r="A138" s="403">
        <v>138</v>
      </c>
      <c r="B138" s="403" t="s">
        <v>114</v>
      </c>
      <c r="C138" s="403" t="s">
        <v>115</v>
      </c>
      <c r="D138" s="403" t="s">
        <v>116</v>
      </c>
      <c r="E138" s="403" t="s">
        <v>117</v>
      </c>
      <c r="F138" s="404" t="s">
        <v>766</v>
      </c>
      <c r="G138" s="404" t="s">
        <v>842</v>
      </c>
      <c r="H138" s="404" t="s">
        <v>583</v>
      </c>
      <c r="I138" s="404" t="s">
        <v>867</v>
      </c>
    </row>
    <row r="139" spans="1:9" ht="12.75">
      <c r="A139" s="403">
        <v>139</v>
      </c>
      <c r="B139" s="403" t="s">
        <v>118</v>
      </c>
      <c r="C139" s="403" t="s">
        <v>119</v>
      </c>
      <c r="D139" s="403" t="s">
        <v>120</v>
      </c>
      <c r="E139" s="403" t="s">
        <v>121</v>
      </c>
      <c r="F139" s="404" t="s">
        <v>755</v>
      </c>
      <c r="G139" s="404" t="s">
        <v>842</v>
      </c>
      <c r="H139" s="404" t="s">
        <v>583</v>
      </c>
      <c r="I139" s="404" t="s">
        <v>867</v>
      </c>
    </row>
    <row r="140" spans="1:9" ht="12.75">
      <c r="A140" s="403">
        <v>140</v>
      </c>
      <c r="B140" s="403" t="s">
        <v>122</v>
      </c>
      <c r="C140" s="403" t="s">
        <v>123</v>
      </c>
      <c r="D140" s="403" t="s">
        <v>124</v>
      </c>
      <c r="E140" s="403" t="s">
        <v>125</v>
      </c>
      <c r="F140" s="404" t="s">
        <v>754</v>
      </c>
      <c r="G140" s="404" t="s">
        <v>842</v>
      </c>
      <c r="H140" s="404" t="s">
        <v>583</v>
      </c>
      <c r="I140" s="404" t="s">
        <v>867</v>
      </c>
    </row>
    <row r="141" spans="1:9" ht="12.75">
      <c r="A141" s="403">
        <v>141</v>
      </c>
      <c r="B141" s="403" t="s">
        <v>126</v>
      </c>
      <c r="C141" s="403" t="s">
        <v>127</v>
      </c>
      <c r="D141" s="403" t="s">
        <v>128</v>
      </c>
      <c r="E141" s="403" t="s">
        <v>129</v>
      </c>
      <c r="F141" s="404" t="s">
        <v>754</v>
      </c>
      <c r="G141" s="404" t="s">
        <v>843</v>
      </c>
      <c r="H141" s="404" t="s">
        <v>583</v>
      </c>
      <c r="I141" s="404" t="s">
        <v>868</v>
      </c>
    </row>
    <row r="142" spans="1:9" ht="12.75">
      <c r="A142" s="403">
        <v>142</v>
      </c>
      <c r="B142" s="403" t="s">
        <v>130</v>
      </c>
      <c r="C142" s="403" t="s">
        <v>131</v>
      </c>
      <c r="D142" s="403" t="s">
        <v>132</v>
      </c>
      <c r="E142" s="403" t="s">
        <v>133</v>
      </c>
      <c r="F142" s="404" t="s">
        <v>754</v>
      </c>
      <c r="G142" s="404" t="s">
        <v>843</v>
      </c>
      <c r="H142" s="404" t="s">
        <v>583</v>
      </c>
      <c r="I142" s="404" t="s">
        <v>868</v>
      </c>
    </row>
    <row r="143" spans="1:9" ht="12.75">
      <c r="A143" s="403">
        <v>143</v>
      </c>
      <c r="B143" s="403" t="s">
        <v>134</v>
      </c>
      <c r="C143" s="403" t="s">
        <v>135</v>
      </c>
      <c r="D143" s="403" t="s">
        <v>136</v>
      </c>
      <c r="E143" s="403" t="s">
        <v>137</v>
      </c>
      <c r="F143" s="404" t="s">
        <v>766</v>
      </c>
      <c r="G143" s="404" t="s">
        <v>843</v>
      </c>
      <c r="H143" s="404" t="s">
        <v>583</v>
      </c>
      <c r="I143" s="404" t="s">
        <v>868</v>
      </c>
    </row>
    <row r="144" spans="1:9" ht="12.75">
      <c r="A144" s="403">
        <v>144</v>
      </c>
      <c r="B144" s="403" t="s">
        <v>138</v>
      </c>
      <c r="C144" s="403" t="s">
        <v>137</v>
      </c>
      <c r="D144" s="403" t="s">
        <v>139</v>
      </c>
      <c r="E144" s="403" t="s">
        <v>140</v>
      </c>
      <c r="F144" s="404" t="s">
        <v>754</v>
      </c>
      <c r="G144" s="404" t="s">
        <v>843</v>
      </c>
      <c r="H144" s="404" t="s">
        <v>583</v>
      </c>
      <c r="I144" s="404" t="s">
        <v>868</v>
      </c>
    </row>
    <row r="145" spans="1:9" ht="12.75">
      <c r="A145" s="403">
        <v>145</v>
      </c>
      <c r="B145" s="403" t="s">
        <v>141</v>
      </c>
      <c r="C145" s="403" t="s">
        <v>142</v>
      </c>
      <c r="D145" s="403" t="s">
        <v>143</v>
      </c>
      <c r="E145" s="403" t="s">
        <v>144</v>
      </c>
      <c r="F145" s="404" t="s">
        <v>754</v>
      </c>
      <c r="G145" s="404" t="s">
        <v>843</v>
      </c>
      <c r="H145" s="404" t="s">
        <v>583</v>
      </c>
      <c r="I145" s="404" t="s">
        <v>868</v>
      </c>
    </row>
    <row r="146" spans="1:9" ht="12.75">
      <c r="A146" s="403">
        <v>146</v>
      </c>
      <c r="B146" s="403" t="s">
        <v>145</v>
      </c>
      <c r="C146" s="403" t="s">
        <v>146</v>
      </c>
      <c r="D146" s="403" t="s">
        <v>147</v>
      </c>
      <c r="E146" s="403" t="s">
        <v>148</v>
      </c>
      <c r="F146" s="404" t="s">
        <v>754</v>
      </c>
      <c r="G146" s="404" t="s">
        <v>843</v>
      </c>
      <c r="H146" s="404" t="s">
        <v>583</v>
      </c>
      <c r="I146" s="404" t="s">
        <v>868</v>
      </c>
    </row>
    <row r="147" spans="1:9" ht="12.75">
      <c r="A147" s="403">
        <v>147</v>
      </c>
      <c r="B147" s="403" t="s">
        <v>149</v>
      </c>
      <c r="C147" s="403" t="s">
        <v>150</v>
      </c>
      <c r="D147" s="403" t="s">
        <v>151</v>
      </c>
      <c r="E147" s="403" t="s">
        <v>152</v>
      </c>
      <c r="F147" s="404" t="s">
        <v>754</v>
      </c>
      <c r="G147" s="404" t="s">
        <v>843</v>
      </c>
      <c r="H147" s="404" t="s">
        <v>583</v>
      </c>
      <c r="I147" s="404" t="s">
        <v>868</v>
      </c>
    </row>
    <row r="148" spans="1:9" ht="12.75">
      <c r="A148" s="403">
        <v>148</v>
      </c>
      <c r="B148" s="403" t="s">
        <v>153</v>
      </c>
      <c r="C148" s="403" t="s">
        <v>154</v>
      </c>
      <c r="D148" s="403" t="s">
        <v>155</v>
      </c>
      <c r="E148" s="403" t="s">
        <v>156</v>
      </c>
      <c r="F148" s="404" t="s">
        <v>766</v>
      </c>
      <c r="G148" s="404" t="s">
        <v>843</v>
      </c>
      <c r="H148" s="404" t="s">
        <v>583</v>
      </c>
      <c r="I148" s="404" t="s">
        <v>868</v>
      </c>
    </row>
    <row r="149" spans="1:9" ht="12.75">
      <c r="A149" s="403">
        <v>149</v>
      </c>
      <c r="B149" s="403" t="s">
        <v>157</v>
      </c>
      <c r="C149" s="403" t="s">
        <v>158</v>
      </c>
      <c r="D149" s="403" t="s">
        <v>159</v>
      </c>
      <c r="E149" s="403" t="s">
        <v>160</v>
      </c>
      <c r="F149" s="404" t="s">
        <v>755</v>
      </c>
      <c r="G149" s="404" t="s">
        <v>843</v>
      </c>
      <c r="H149" s="404" t="s">
        <v>583</v>
      </c>
      <c r="I149" s="404" t="s">
        <v>868</v>
      </c>
    </row>
    <row r="150" spans="1:9" ht="12.75">
      <c r="A150" s="403">
        <v>150</v>
      </c>
      <c r="B150" s="403" t="s">
        <v>161</v>
      </c>
      <c r="C150" s="403" t="s">
        <v>162</v>
      </c>
      <c r="D150" s="403" t="s">
        <v>163</v>
      </c>
      <c r="E150" s="403" t="s">
        <v>164</v>
      </c>
      <c r="F150" s="404" t="s">
        <v>755</v>
      </c>
      <c r="G150" s="404" t="s">
        <v>843</v>
      </c>
      <c r="H150" s="404" t="s">
        <v>583</v>
      </c>
      <c r="I150" s="404" t="s">
        <v>868</v>
      </c>
    </row>
    <row r="151" spans="1:9" ht="12.75">
      <c r="A151" s="403">
        <v>151</v>
      </c>
      <c r="B151" s="403" t="s">
        <v>165</v>
      </c>
      <c r="C151" s="403" t="s">
        <v>166</v>
      </c>
      <c r="D151" s="403" t="s">
        <v>167</v>
      </c>
      <c r="E151" s="403" t="s">
        <v>168</v>
      </c>
      <c r="F151" s="404" t="s">
        <v>754</v>
      </c>
      <c r="G151" s="404" t="s">
        <v>844</v>
      </c>
      <c r="H151" s="404" t="s">
        <v>824</v>
      </c>
      <c r="I151" s="404" t="s">
        <v>869</v>
      </c>
    </row>
    <row r="152" spans="1:9" ht="12.75">
      <c r="A152" s="403">
        <v>152</v>
      </c>
      <c r="B152" s="403" t="s">
        <v>169</v>
      </c>
      <c r="C152" s="403" t="s">
        <v>170</v>
      </c>
      <c r="D152" s="403" t="s">
        <v>171</v>
      </c>
      <c r="E152" s="403" t="s">
        <v>172</v>
      </c>
      <c r="F152" s="404" t="s">
        <v>754</v>
      </c>
      <c r="G152" s="404" t="s">
        <v>844</v>
      </c>
      <c r="H152" s="404" t="s">
        <v>824</v>
      </c>
      <c r="I152" s="404" t="s">
        <v>869</v>
      </c>
    </row>
    <row r="153" spans="1:9" ht="12.75">
      <c r="A153" s="403">
        <v>153</v>
      </c>
      <c r="B153" s="403" t="s">
        <v>173</v>
      </c>
      <c r="C153" s="403" t="s">
        <v>174</v>
      </c>
      <c r="D153" s="403" t="s">
        <v>175</v>
      </c>
      <c r="E153" s="403" t="s">
        <v>176</v>
      </c>
      <c r="F153" s="404" t="s">
        <v>766</v>
      </c>
      <c r="G153" s="404" t="s">
        <v>844</v>
      </c>
      <c r="H153" s="404" t="s">
        <v>824</v>
      </c>
      <c r="I153" s="404" t="s">
        <v>869</v>
      </c>
    </row>
    <row r="154" spans="1:9" ht="12.75">
      <c r="A154" s="403">
        <v>154</v>
      </c>
      <c r="B154" s="403" t="s">
        <v>177</v>
      </c>
      <c r="C154" s="403" t="s">
        <v>178</v>
      </c>
      <c r="D154" s="403" t="s">
        <v>179</v>
      </c>
      <c r="E154" s="403" t="s">
        <v>180</v>
      </c>
      <c r="F154" s="404" t="s">
        <v>755</v>
      </c>
      <c r="G154" s="404" t="s">
        <v>844</v>
      </c>
      <c r="H154" s="404" t="s">
        <v>824</v>
      </c>
      <c r="I154" s="404" t="s">
        <v>869</v>
      </c>
    </row>
    <row r="155" spans="1:9" ht="12.75">
      <c r="A155" s="403">
        <v>155</v>
      </c>
      <c r="B155" s="403" t="s">
        <v>181</v>
      </c>
      <c r="C155" s="403" t="s">
        <v>182</v>
      </c>
      <c r="D155" s="403" t="s">
        <v>183</v>
      </c>
      <c r="E155" s="403" t="s">
        <v>184</v>
      </c>
      <c r="F155" s="404" t="s">
        <v>754</v>
      </c>
      <c r="G155" s="404" t="s">
        <v>844</v>
      </c>
      <c r="H155" s="404" t="s">
        <v>824</v>
      </c>
      <c r="I155" s="404" t="s">
        <v>869</v>
      </c>
    </row>
    <row r="156" spans="1:9" ht="12.75">
      <c r="A156" s="403">
        <v>156</v>
      </c>
      <c r="B156" s="403" t="s">
        <v>185</v>
      </c>
      <c r="C156" s="403" t="s">
        <v>186</v>
      </c>
      <c r="D156" s="403" t="s">
        <v>187</v>
      </c>
      <c r="E156" s="403" t="s">
        <v>188</v>
      </c>
      <c r="F156" s="404" t="s">
        <v>755</v>
      </c>
      <c r="G156" s="404" t="s">
        <v>844</v>
      </c>
      <c r="H156" s="404" t="s">
        <v>824</v>
      </c>
      <c r="I156" s="404" t="s">
        <v>869</v>
      </c>
    </row>
    <row r="157" spans="1:9" ht="12.75">
      <c r="A157" s="403">
        <v>157</v>
      </c>
      <c r="B157" s="403" t="s">
        <v>189</v>
      </c>
      <c r="C157" s="403" t="s">
        <v>172</v>
      </c>
      <c r="D157" s="403" t="s">
        <v>171</v>
      </c>
      <c r="E157" s="403" t="s">
        <v>190</v>
      </c>
      <c r="F157" s="404" t="s">
        <v>766</v>
      </c>
      <c r="G157" s="404" t="s">
        <v>844</v>
      </c>
      <c r="H157" s="404" t="s">
        <v>824</v>
      </c>
      <c r="I157" s="404" t="s">
        <v>869</v>
      </c>
    </row>
    <row r="158" spans="1:9" ht="12.75">
      <c r="A158" s="403">
        <v>158</v>
      </c>
      <c r="B158" s="403" t="s">
        <v>191</v>
      </c>
      <c r="C158" s="403" t="s">
        <v>192</v>
      </c>
      <c r="D158" s="403" t="s">
        <v>193</v>
      </c>
      <c r="E158" s="403" t="s">
        <v>194</v>
      </c>
      <c r="F158" s="404" t="s">
        <v>754</v>
      </c>
      <c r="G158" s="404" t="s">
        <v>844</v>
      </c>
      <c r="H158" s="404" t="s">
        <v>824</v>
      </c>
      <c r="I158" s="404" t="s">
        <v>869</v>
      </c>
    </row>
    <row r="159" spans="1:9" ht="12.75">
      <c r="A159" s="403">
        <v>159</v>
      </c>
      <c r="B159" s="403" t="s">
        <v>195</v>
      </c>
      <c r="C159" s="403" t="s">
        <v>196</v>
      </c>
      <c r="D159" s="403" t="s">
        <v>198</v>
      </c>
      <c r="E159" s="403" t="s">
        <v>197</v>
      </c>
      <c r="F159" s="404" t="s">
        <v>754</v>
      </c>
      <c r="G159" s="404" t="s">
        <v>844</v>
      </c>
      <c r="H159" s="404" t="s">
        <v>824</v>
      </c>
      <c r="I159" s="404" t="s">
        <v>869</v>
      </c>
    </row>
    <row r="160" spans="1:9" ht="12.75">
      <c r="A160" s="403">
        <v>160</v>
      </c>
      <c r="B160" s="403" t="s">
        <v>199</v>
      </c>
      <c r="C160" s="403" t="s">
        <v>200</v>
      </c>
      <c r="D160" s="403" t="s">
        <v>201</v>
      </c>
      <c r="E160" s="403" t="s">
        <v>202</v>
      </c>
      <c r="F160" s="404" t="s">
        <v>754</v>
      </c>
      <c r="G160" s="404" t="s">
        <v>844</v>
      </c>
      <c r="H160" s="404" t="s">
        <v>824</v>
      </c>
      <c r="I160" s="404" t="s">
        <v>869</v>
      </c>
    </row>
    <row r="161" spans="1:9" ht="12.75">
      <c r="A161" s="403">
        <v>161</v>
      </c>
      <c r="B161" s="403" t="s">
        <v>203</v>
      </c>
      <c r="C161" s="403" t="s">
        <v>204</v>
      </c>
      <c r="D161" s="403" t="s">
        <v>205</v>
      </c>
      <c r="E161" s="403" t="s">
        <v>206</v>
      </c>
      <c r="F161" s="404" t="s">
        <v>754</v>
      </c>
      <c r="G161" s="404" t="s">
        <v>844</v>
      </c>
      <c r="H161" s="404" t="s">
        <v>824</v>
      </c>
      <c r="I161" s="404" t="s">
        <v>869</v>
      </c>
    </row>
    <row r="162" spans="1:9" ht="12.75">
      <c r="A162" s="403">
        <v>162</v>
      </c>
      <c r="B162" s="403" t="s">
        <v>207</v>
      </c>
      <c r="C162" s="403" t="s">
        <v>208</v>
      </c>
      <c r="D162" s="403" t="s">
        <v>209</v>
      </c>
      <c r="E162" s="403" t="s">
        <v>170</v>
      </c>
      <c r="F162" s="404" t="s">
        <v>754</v>
      </c>
      <c r="G162" s="404" t="s">
        <v>844</v>
      </c>
      <c r="H162" s="404" t="s">
        <v>824</v>
      </c>
      <c r="I162" s="404" t="s">
        <v>869</v>
      </c>
    </row>
    <row r="163" spans="1:9" ht="12.75">
      <c r="A163" s="403">
        <v>163</v>
      </c>
      <c r="B163" s="403" t="s">
        <v>210</v>
      </c>
      <c r="C163" s="403" t="s">
        <v>211</v>
      </c>
      <c r="D163" s="403" t="s">
        <v>212</v>
      </c>
      <c r="E163" s="403" t="s">
        <v>213</v>
      </c>
      <c r="F163" s="404" t="s">
        <v>754</v>
      </c>
      <c r="G163" s="404" t="s">
        <v>844</v>
      </c>
      <c r="H163" s="404" t="s">
        <v>824</v>
      </c>
      <c r="I163" s="404" t="s">
        <v>869</v>
      </c>
    </row>
    <row r="164" spans="1:9" ht="12.75">
      <c r="A164" s="403">
        <v>164</v>
      </c>
      <c r="B164" s="403" t="s">
        <v>848</v>
      </c>
      <c r="C164" s="403" t="s">
        <v>849</v>
      </c>
      <c r="D164" s="403" t="s">
        <v>850</v>
      </c>
      <c r="E164" s="403" t="s">
        <v>851</v>
      </c>
      <c r="F164" s="404" t="s">
        <v>755</v>
      </c>
      <c r="G164" s="404" t="s">
        <v>844</v>
      </c>
      <c r="H164" s="404" t="s">
        <v>824</v>
      </c>
      <c r="I164" s="404" t="s">
        <v>869</v>
      </c>
    </row>
    <row r="165" spans="1:9" ht="12.75">
      <c r="A165" s="403">
        <v>165</v>
      </c>
      <c r="B165" s="403" t="s">
        <v>214</v>
      </c>
      <c r="C165" s="403" t="s">
        <v>215</v>
      </c>
      <c r="D165" s="403" t="s">
        <v>216</v>
      </c>
      <c r="E165" s="403" t="s">
        <v>217</v>
      </c>
      <c r="F165" s="404" t="s">
        <v>755</v>
      </c>
      <c r="G165" s="404" t="s">
        <v>844</v>
      </c>
      <c r="H165" s="404" t="s">
        <v>824</v>
      </c>
      <c r="I165" s="404" t="s">
        <v>869</v>
      </c>
    </row>
    <row r="166" spans="1:9" ht="12.75">
      <c r="A166" s="403">
        <v>166</v>
      </c>
      <c r="B166" s="403" t="s">
        <v>218</v>
      </c>
      <c r="C166" s="403" t="s">
        <v>219</v>
      </c>
      <c r="D166" s="403" t="s">
        <v>220</v>
      </c>
      <c r="E166" s="403" t="s">
        <v>221</v>
      </c>
      <c r="F166" s="404" t="s">
        <v>755</v>
      </c>
      <c r="G166" s="404" t="s">
        <v>844</v>
      </c>
      <c r="H166" s="404" t="s">
        <v>824</v>
      </c>
      <c r="I166" s="404" t="s">
        <v>869</v>
      </c>
    </row>
    <row r="167" spans="1:9" ht="12.75">
      <c r="A167" s="403">
        <v>167</v>
      </c>
      <c r="B167" s="403" t="s">
        <v>222</v>
      </c>
      <c r="C167" s="403" t="s">
        <v>223</v>
      </c>
      <c r="D167" s="403" t="s">
        <v>224</v>
      </c>
      <c r="E167" s="403" t="s">
        <v>225</v>
      </c>
      <c r="F167" s="404" t="s">
        <v>755</v>
      </c>
      <c r="G167" s="404" t="s">
        <v>844</v>
      </c>
      <c r="H167" s="404" t="s">
        <v>824</v>
      </c>
      <c r="I167" s="404" t="s">
        <v>869</v>
      </c>
    </row>
    <row r="168" spans="1:9" ht="12.75">
      <c r="A168" s="403">
        <v>168</v>
      </c>
      <c r="B168" s="403" t="s">
        <v>226</v>
      </c>
      <c r="C168" s="403" t="s">
        <v>192</v>
      </c>
      <c r="D168" s="403" t="s">
        <v>193</v>
      </c>
      <c r="E168" s="403" t="s">
        <v>227</v>
      </c>
      <c r="F168" s="404" t="s">
        <v>754</v>
      </c>
      <c r="G168" s="404" t="s">
        <v>844</v>
      </c>
      <c r="H168" s="404" t="s">
        <v>824</v>
      </c>
      <c r="I168" s="404" t="s">
        <v>869</v>
      </c>
    </row>
    <row r="169" spans="1:9" ht="12.75">
      <c r="A169" s="403">
        <v>169</v>
      </c>
      <c r="B169" s="403" t="s">
        <v>228</v>
      </c>
      <c r="C169" s="403" t="s">
        <v>229</v>
      </c>
      <c r="D169" s="403" t="s">
        <v>230</v>
      </c>
      <c r="E169" s="403" t="s">
        <v>231</v>
      </c>
      <c r="F169" s="404" t="s">
        <v>755</v>
      </c>
      <c r="G169" s="404" t="s">
        <v>844</v>
      </c>
      <c r="H169" s="404" t="s">
        <v>824</v>
      </c>
      <c r="I169" s="404" t="s">
        <v>869</v>
      </c>
    </row>
    <row r="170" spans="1:9" ht="12.75">
      <c r="A170" s="403">
        <v>170</v>
      </c>
      <c r="B170" s="403" t="s">
        <v>232</v>
      </c>
      <c r="C170" s="403" t="s">
        <v>170</v>
      </c>
      <c r="D170" s="403" t="s">
        <v>190</v>
      </c>
      <c r="E170" s="403" t="s">
        <v>209</v>
      </c>
      <c r="F170" s="404" t="s">
        <v>766</v>
      </c>
      <c r="G170" s="404" t="s">
        <v>844</v>
      </c>
      <c r="H170" s="404" t="s">
        <v>824</v>
      </c>
      <c r="I170" s="404" t="s">
        <v>869</v>
      </c>
    </row>
    <row r="171" spans="1:9" ht="12.75">
      <c r="A171" s="403">
        <v>171</v>
      </c>
      <c r="B171" s="403" t="s">
        <v>233</v>
      </c>
      <c r="C171" s="403" t="s">
        <v>234</v>
      </c>
      <c r="D171" s="403" t="s">
        <v>235</v>
      </c>
      <c r="E171" s="403" t="s">
        <v>236</v>
      </c>
      <c r="F171" s="404" t="s">
        <v>766</v>
      </c>
      <c r="G171" s="404" t="s">
        <v>844</v>
      </c>
      <c r="H171" s="404" t="s">
        <v>824</v>
      </c>
      <c r="I171" s="404" t="s">
        <v>869</v>
      </c>
    </row>
    <row r="172" spans="1:9" ht="12.75">
      <c r="A172" s="403">
        <v>172</v>
      </c>
      <c r="B172" s="403" t="s">
        <v>237</v>
      </c>
      <c r="C172" s="403" t="s">
        <v>238</v>
      </c>
      <c r="D172" s="403" t="s">
        <v>239</v>
      </c>
      <c r="E172" s="403" t="s">
        <v>240</v>
      </c>
      <c r="F172" s="404" t="s">
        <v>754</v>
      </c>
      <c r="G172" s="404" t="s">
        <v>844</v>
      </c>
      <c r="H172" s="404" t="s">
        <v>824</v>
      </c>
      <c r="I172" s="404" t="s">
        <v>869</v>
      </c>
    </row>
    <row r="173" spans="1:9" ht="12.75">
      <c r="A173" s="403">
        <v>173</v>
      </c>
      <c r="B173" s="403" t="s">
        <v>241</v>
      </c>
      <c r="C173" s="403" t="s">
        <v>242</v>
      </c>
      <c r="D173" s="403" t="s">
        <v>243</v>
      </c>
      <c r="E173" s="403" t="s">
        <v>244</v>
      </c>
      <c r="F173" s="404" t="s">
        <v>766</v>
      </c>
      <c r="G173" s="404" t="s">
        <v>844</v>
      </c>
      <c r="H173" s="404" t="s">
        <v>824</v>
      </c>
      <c r="I173" s="404" t="s">
        <v>869</v>
      </c>
    </row>
    <row r="174" spans="1:9" ht="12.75">
      <c r="A174" s="403">
        <v>174</v>
      </c>
      <c r="B174" s="403" t="s">
        <v>245</v>
      </c>
      <c r="C174" s="403" t="s">
        <v>246</v>
      </c>
      <c r="D174" s="403" t="s">
        <v>247</v>
      </c>
      <c r="E174" s="403" t="s">
        <v>248</v>
      </c>
      <c r="F174" s="404" t="s">
        <v>755</v>
      </c>
      <c r="G174" s="404" t="s">
        <v>844</v>
      </c>
      <c r="H174" s="404" t="s">
        <v>824</v>
      </c>
      <c r="I174" s="404" t="s">
        <v>869</v>
      </c>
    </row>
    <row r="175" spans="1:9" ht="12.75">
      <c r="A175" s="403">
        <v>175</v>
      </c>
      <c r="B175" s="403" t="s">
        <v>249</v>
      </c>
      <c r="C175" s="403" t="s">
        <v>250</v>
      </c>
      <c r="D175" s="403" t="s">
        <v>251</v>
      </c>
      <c r="E175" s="403" t="s">
        <v>252</v>
      </c>
      <c r="F175" s="404" t="s">
        <v>755</v>
      </c>
      <c r="G175" s="404" t="s">
        <v>844</v>
      </c>
      <c r="H175" s="404" t="s">
        <v>824</v>
      </c>
      <c r="I175" s="404" t="s">
        <v>869</v>
      </c>
    </row>
    <row r="176" spans="1:9" ht="12.75">
      <c r="A176" s="403">
        <v>176</v>
      </c>
      <c r="B176" s="403" t="s">
        <v>253</v>
      </c>
      <c r="C176" s="403" t="s">
        <v>254</v>
      </c>
      <c r="D176" s="403" t="s">
        <v>255</v>
      </c>
      <c r="E176" s="403" t="s">
        <v>256</v>
      </c>
      <c r="F176" s="404" t="s">
        <v>755</v>
      </c>
      <c r="G176" s="404" t="s">
        <v>844</v>
      </c>
      <c r="H176" s="404" t="s">
        <v>824</v>
      </c>
      <c r="I176" s="404" t="s">
        <v>869</v>
      </c>
    </row>
    <row r="177" spans="1:9" ht="12.75">
      <c r="A177" s="403">
        <v>177</v>
      </c>
      <c r="B177" s="403" t="s">
        <v>257</v>
      </c>
      <c r="C177" s="403" t="s">
        <v>258</v>
      </c>
      <c r="D177" s="403" t="s">
        <v>259</v>
      </c>
      <c r="E177" s="403" t="s">
        <v>260</v>
      </c>
      <c r="F177" s="404" t="s">
        <v>755</v>
      </c>
      <c r="G177" s="404" t="s">
        <v>844</v>
      </c>
      <c r="H177" s="404" t="s">
        <v>824</v>
      </c>
      <c r="I177" s="404" t="s">
        <v>869</v>
      </c>
    </row>
    <row r="178" spans="1:9" ht="12.75">
      <c r="A178" s="403">
        <v>178</v>
      </c>
      <c r="B178" s="403" t="s">
        <v>261</v>
      </c>
      <c r="C178" s="403" t="s">
        <v>262</v>
      </c>
      <c r="D178" s="403" t="s">
        <v>263</v>
      </c>
      <c r="E178" s="403" t="s">
        <v>264</v>
      </c>
      <c r="F178" s="404" t="s">
        <v>755</v>
      </c>
      <c r="G178" s="404" t="s">
        <v>844</v>
      </c>
      <c r="H178" s="404" t="s">
        <v>824</v>
      </c>
      <c r="I178" s="404" t="s">
        <v>869</v>
      </c>
    </row>
    <row r="179" spans="1:9" ht="12.75">
      <c r="A179" s="403">
        <v>179</v>
      </c>
      <c r="B179" s="403" t="s">
        <v>265</v>
      </c>
      <c r="C179" s="403" t="s">
        <v>266</v>
      </c>
      <c r="D179" s="403" t="s">
        <v>267</v>
      </c>
      <c r="E179" s="403" t="s">
        <v>268</v>
      </c>
      <c r="F179" s="404" t="s">
        <v>754</v>
      </c>
      <c r="G179" s="404" t="s">
        <v>844</v>
      </c>
      <c r="H179" s="404" t="s">
        <v>824</v>
      </c>
      <c r="I179" s="404" t="s">
        <v>869</v>
      </c>
    </row>
    <row r="180" spans="1:9" ht="12.75">
      <c r="A180" s="403">
        <v>180</v>
      </c>
      <c r="B180" s="403" t="s">
        <v>269</v>
      </c>
      <c r="C180" s="403" t="s">
        <v>270</v>
      </c>
      <c r="D180" s="403" t="s">
        <v>271</v>
      </c>
      <c r="E180" s="403" t="s">
        <v>272</v>
      </c>
      <c r="F180" s="404" t="s">
        <v>766</v>
      </c>
      <c r="G180" s="404" t="s">
        <v>844</v>
      </c>
      <c r="H180" s="404" t="s">
        <v>824</v>
      </c>
      <c r="I180" s="404" t="s">
        <v>869</v>
      </c>
    </row>
    <row r="181" spans="1:9" ht="12.75">
      <c r="A181" s="403">
        <v>181</v>
      </c>
      <c r="B181" s="403" t="s">
        <v>273</v>
      </c>
      <c r="C181" s="403" t="s">
        <v>274</v>
      </c>
      <c r="D181" s="403" t="s">
        <v>275</v>
      </c>
      <c r="E181" s="403" t="s">
        <v>276</v>
      </c>
      <c r="F181" s="404" t="s">
        <v>755</v>
      </c>
      <c r="G181" s="404" t="s">
        <v>845</v>
      </c>
      <c r="H181" s="404" t="s">
        <v>824</v>
      </c>
      <c r="I181" s="404" t="s">
        <v>870</v>
      </c>
    </row>
    <row r="182" spans="1:9" ht="12.75">
      <c r="A182" s="403">
        <v>182</v>
      </c>
      <c r="B182" s="403" t="s">
        <v>277</v>
      </c>
      <c r="C182" s="403" t="s">
        <v>278</v>
      </c>
      <c r="D182" s="403" t="s">
        <v>279</v>
      </c>
      <c r="E182" s="403" t="s">
        <v>280</v>
      </c>
      <c r="F182" s="404" t="s">
        <v>754</v>
      </c>
      <c r="G182" s="404" t="s">
        <v>845</v>
      </c>
      <c r="H182" s="404" t="s">
        <v>824</v>
      </c>
      <c r="I182" s="404" t="s">
        <v>870</v>
      </c>
    </row>
    <row r="183" spans="1:9" ht="12.75">
      <c r="A183" s="403">
        <v>183</v>
      </c>
      <c r="B183" s="403" t="s">
        <v>281</v>
      </c>
      <c r="C183" s="403" t="s">
        <v>282</v>
      </c>
      <c r="D183" s="403" t="s">
        <v>283</v>
      </c>
      <c r="E183" s="403" t="s">
        <v>284</v>
      </c>
      <c r="F183" s="404" t="s">
        <v>754</v>
      </c>
      <c r="G183" s="404" t="s">
        <v>845</v>
      </c>
      <c r="H183" s="404" t="s">
        <v>824</v>
      </c>
      <c r="I183" s="404" t="s">
        <v>870</v>
      </c>
    </row>
    <row r="184" spans="1:9" ht="12.75">
      <c r="A184" s="403">
        <v>184</v>
      </c>
      <c r="B184" s="403" t="s">
        <v>285</v>
      </c>
      <c r="C184" s="403" t="s">
        <v>286</v>
      </c>
      <c r="D184" s="403" t="s">
        <v>287</v>
      </c>
      <c r="E184" s="403" t="s">
        <v>288</v>
      </c>
      <c r="F184" s="404" t="s">
        <v>766</v>
      </c>
      <c r="G184" s="404" t="s">
        <v>845</v>
      </c>
      <c r="H184" s="404" t="s">
        <v>824</v>
      </c>
      <c r="I184" s="404" t="s">
        <v>870</v>
      </c>
    </row>
    <row r="185" spans="1:9" ht="12.75">
      <c r="A185" s="403">
        <v>185</v>
      </c>
      <c r="B185" s="403" t="s">
        <v>289</v>
      </c>
      <c r="C185" s="403" t="s">
        <v>290</v>
      </c>
      <c r="D185" s="403" t="s">
        <v>291</v>
      </c>
      <c r="E185" s="403" t="s">
        <v>292</v>
      </c>
      <c r="F185" s="404" t="s">
        <v>754</v>
      </c>
      <c r="G185" s="404" t="s">
        <v>845</v>
      </c>
      <c r="H185" s="404" t="s">
        <v>824</v>
      </c>
      <c r="I185" s="404" t="s">
        <v>870</v>
      </c>
    </row>
    <row r="186" spans="1:9" ht="12.75">
      <c r="A186" s="403">
        <v>186</v>
      </c>
      <c r="B186" s="403" t="s">
        <v>293</v>
      </c>
      <c r="C186" s="403" t="s">
        <v>294</v>
      </c>
      <c r="D186" s="403" t="s">
        <v>295</v>
      </c>
      <c r="E186" s="403" t="s">
        <v>296</v>
      </c>
      <c r="F186" s="404" t="s">
        <v>754</v>
      </c>
      <c r="G186" s="404" t="s">
        <v>845</v>
      </c>
      <c r="H186" s="404" t="s">
        <v>824</v>
      </c>
      <c r="I186" s="404" t="s">
        <v>870</v>
      </c>
    </row>
    <row r="187" spans="1:9" ht="12.75">
      <c r="A187" s="403">
        <v>187</v>
      </c>
      <c r="B187" s="403" t="s">
        <v>297</v>
      </c>
      <c r="C187" s="403" t="s">
        <v>192</v>
      </c>
      <c r="D187" s="403" t="s">
        <v>193</v>
      </c>
      <c r="E187" s="403" t="s">
        <v>298</v>
      </c>
      <c r="F187" s="404" t="s">
        <v>754</v>
      </c>
      <c r="G187" s="404" t="s">
        <v>845</v>
      </c>
      <c r="H187" s="404" t="s">
        <v>824</v>
      </c>
      <c r="I187" s="404" t="s">
        <v>870</v>
      </c>
    </row>
    <row r="188" spans="1:9" ht="12.75">
      <c r="A188" s="403">
        <v>188</v>
      </c>
      <c r="B188" s="403" t="s">
        <v>299</v>
      </c>
      <c r="C188" s="403" t="s">
        <v>300</v>
      </c>
      <c r="D188" s="403" t="s">
        <v>301</v>
      </c>
      <c r="E188" s="403" t="s">
        <v>302</v>
      </c>
      <c r="F188" s="404" t="s">
        <v>754</v>
      </c>
      <c r="G188" s="404" t="s">
        <v>845</v>
      </c>
      <c r="H188" s="404" t="s">
        <v>824</v>
      </c>
      <c r="I188" s="404" t="s">
        <v>870</v>
      </c>
    </row>
    <row r="189" spans="1:9" ht="12.75">
      <c r="A189" s="403">
        <v>189</v>
      </c>
      <c r="B189" s="403" t="s">
        <v>303</v>
      </c>
      <c r="C189" s="403" t="s">
        <v>304</v>
      </c>
      <c r="D189" s="403" t="s">
        <v>305</v>
      </c>
      <c r="E189" s="403" t="s">
        <v>306</v>
      </c>
      <c r="F189" s="404" t="s">
        <v>755</v>
      </c>
      <c r="G189" s="404" t="s">
        <v>845</v>
      </c>
      <c r="H189" s="404" t="s">
        <v>824</v>
      </c>
      <c r="I189" s="404" t="s">
        <v>870</v>
      </c>
    </row>
    <row r="190" spans="1:9" ht="12.75">
      <c r="A190" s="403">
        <v>190</v>
      </c>
      <c r="B190" s="403" t="s">
        <v>307</v>
      </c>
      <c r="C190" s="403" t="s">
        <v>308</v>
      </c>
      <c r="D190" s="403" t="s">
        <v>309</v>
      </c>
      <c r="E190" s="403" t="s">
        <v>310</v>
      </c>
      <c r="F190" s="404" t="s">
        <v>766</v>
      </c>
      <c r="G190" s="404" t="s">
        <v>845</v>
      </c>
      <c r="H190" s="404" t="s">
        <v>824</v>
      </c>
      <c r="I190" s="404" t="s">
        <v>870</v>
      </c>
    </row>
    <row r="191" spans="1:9" ht="12.75">
      <c r="A191" s="403">
        <v>191</v>
      </c>
      <c r="B191" s="403" t="s">
        <v>311</v>
      </c>
      <c r="C191" s="403" t="s">
        <v>312</v>
      </c>
      <c r="D191" s="403" t="s">
        <v>313</v>
      </c>
      <c r="E191" s="403" t="s">
        <v>314</v>
      </c>
      <c r="F191" s="404" t="s">
        <v>754</v>
      </c>
      <c r="G191" s="404" t="s">
        <v>846</v>
      </c>
      <c r="H191" s="404" t="s">
        <v>824</v>
      </c>
      <c r="I191" s="404" t="s">
        <v>871</v>
      </c>
    </row>
    <row r="192" spans="1:9" ht="12.75">
      <c r="A192" s="403">
        <v>192</v>
      </c>
      <c r="B192" s="403" t="s">
        <v>315</v>
      </c>
      <c r="C192" s="403" t="s">
        <v>316</v>
      </c>
      <c r="D192" s="403" t="s">
        <v>317</v>
      </c>
      <c r="E192" s="403" t="s">
        <v>318</v>
      </c>
      <c r="F192" s="404" t="s">
        <v>755</v>
      </c>
      <c r="G192" s="404" t="s">
        <v>846</v>
      </c>
      <c r="H192" s="404" t="s">
        <v>824</v>
      </c>
      <c r="I192" s="404" t="s">
        <v>871</v>
      </c>
    </row>
    <row r="193" spans="1:9" ht="12.75">
      <c r="A193" s="403">
        <v>193</v>
      </c>
      <c r="B193" s="403" t="s">
        <v>319</v>
      </c>
      <c r="C193" s="403" t="s">
        <v>320</v>
      </c>
      <c r="D193" s="403" t="s">
        <v>321</v>
      </c>
      <c r="E193" s="403" t="s">
        <v>322</v>
      </c>
      <c r="F193" s="404" t="s">
        <v>766</v>
      </c>
      <c r="G193" s="404" t="s">
        <v>846</v>
      </c>
      <c r="H193" s="404" t="s">
        <v>824</v>
      </c>
      <c r="I193" s="404" t="s">
        <v>871</v>
      </c>
    </row>
    <row r="194" spans="1:9" ht="12.75">
      <c r="A194" s="403">
        <v>194</v>
      </c>
      <c r="B194" s="403" t="s">
        <v>323</v>
      </c>
      <c r="C194" s="403" t="s">
        <v>324</v>
      </c>
      <c r="D194" s="403" t="s">
        <v>325</v>
      </c>
      <c r="E194" s="403" t="s">
        <v>326</v>
      </c>
      <c r="F194" s="404" t="s">
        <v>754</v>
      </c>
      <c r="G194" s="404" t="s">
        <v>846</v>
      </c>
      <c r="H194" s="404" t="s">
        <v>824</v>
      </c>
      <c r="I194" s="404" t="s">
        <v>871</v>
      </c>
    </row>
    <row r="195" spans="1:9" ht="12.75">
      <c r="A195" s="403">
        <v>195</v>
      </c>
      <c r="B195" s="403" t="s">
        <v>327</v>
      </c>
      <c r="C195" s="403" t="s">
        <v>328</v>
      </c>
      <c r="D195" s="403" t="s">
        <v>329</v>
      </c>
      <c r="E195" s="403" t="s">
        <v>330</v>
      </c>
      <c r="F195" s="404" t="s">
        <v>766</v>
      </c>
      <c r="G195" s="404" t="s">
        <v>846</v>
      </c>
      <c r="H195" s="404" t="s">
        <v>824</v>
      </c>
      <c r="I195" s="404" t="s">
        <v>871</v>
      </c>
    </row>
    <row r="196" spans="1:9" ht="12.75">
      <c r="A196" s="403">
        <v>196</v>
      </c>
      <c r="B196" s="403" t="s">
        <v>331</v>
      </c>
      <c r="C196" s="403" t="s">
        <v>332</v>
      </c>
      <c r="D196" s="403" t="s">
        <v>333</v>
      </c>
      <c r="E196" s="403" t="s">
        <v>334</v>
      </c>
      <c r="F196" s="404" t="s">
        <v>754</v>
      </c>
      <c r="G196" s="404" t="s">
        <v>846</v>
      </c>
      <c r="H196" s="404" t="s">
        <v>824</v>
      </c>
      <c r="I196" s="404" t="s">
        <v>871</v>
      </c>
    </row>
    <row r="197" spans="1:9" ht="12.75">
      <c r="A197" s="403">
        <v>197</v>
      </c>
      <c r="B197" s="403" t="s">
        <v>335</v>
      </c>
      <c r="C197" s="403" t="s">
        <v>336</v>
      </c>
      <c r="D197" s="403" t="s">
        <v>338</v>
      </c>
      <c r="E197" s="403" t="s">
        <v>339</v>
      </c>
      <c r="F197" s="404" t="s">
        <v>754</v>
      </c>
      <c r="G197" s="404" t="s">
        <v>846</v>
      </c>
      <c r="H197" s="404" t="s">
        <v>824</v>
      </c>
      <c r="I197" s="404" t="s">
        <v>871</v>
      </c>
    </row>
    <row r="198" spans="1:9" ht="12.75">
      <c r="A198" s="403">
        <v>198</v>
      </c>
      <c r="B198" s="403" t="s">
        <v>340</v>
      </c>
      <c r="C198" s="403" t="s">
        <v>341</v>
      </c>
      <c r="D198" s="403" t="s">
        <v>342</v>
      </c>
      <c r="E198" s="403" t="s">
        <v>343</v>
      </c>
      <c r="F198" s="404" t="s">
        <v>754</v>
      </c>
      <c r="G198" s="404" t="s">
        <v>846</v>
      </c>
      <c r="H198" s="404" t="s">
        <v>824</v>
      </c>
      <c r="I198" s="404" t="s">
        <v>871</v>
      </c>
    </row>
    <row r="199" spans="1:9" ht="12.75">
      <c r="A199" s="403">
        <v>199</v>
      </c>
      <c r="B199" s="403" t="s">
        <v>852</v>
      </c>
      <c r="C199" s="403" t="s">
        <v>853</v>
      </c>
      <c r="D199" s="403" t="s">
        <v>854</v>
      </c>
      <c r="E199" s="403" t="s">
        <v>855</v>
      </c>
      <c r="F199" s="404" t="s">
        <v>754</v>
      </c>
      <c r="G199" s="404" t="s">
        <v>846</v>
      </c>
      <c r="H199" s="404" t="s">
        <v>824</v>
      </c>
      <c r="I199" s="404" t="s">
        <v>871</v>
      </c>
    </row>
    <row r="200" spans="1:9" ht="12.75">
      <c r="A200" s="403">
        <v>200</v>
      </c>
      <c r="B200" s="403" t="s">
        <v>856</v>
      </c>
      <c r="C200" s="403" t="s">
        <v>857</v>
      </c>
      <c r="D200" s="403" t="s">
        <v>858</v>
      </c>
      <c r="E200" s="403" t="s">
        <v>859</v>
      </c>
      <c r="F200" s="404" t="s">
        <v>755</v>
      </c>
      <c r="G200" s="404" t="s">
        <v>846</v>
      </c>
      <c r="H200" s="404" t="s">
        <v>824</v>
      </c>
      <c r="I200" s="404" t="s">
        <v>871</v>
      </c>
    </row>
  </sheetData>
  <sheetProtection sheet="1" objects="1" scenarios="1"/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X4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9.140625" style="1" customWidth="1"/>
    <col min="3" max="3" width="2.7109375" style="1" customWidth="1"/>
    <col min="4" max="4" width="9.140625" style="1" customWidth="1"/>
    <col min="5" max="5" width="2.7109375" style="1" customWidth="1"/>
    <col min="6" max="6" width="9.140625" style="1" customWidth="1"/>
    <col min="7" max="7" width="2.7109375" style="1" customWidth="1"/>
    <col min="8" max="8" width="9.140625" style="1" customWidth="1"/>
    <col min="9" max="9" width="2.7109375" style="1" customWidth="1"/>
    <col min="10" max="10" width="9.140625" style="1" customWidth="1"/>
    <col min="11" max="11" width="2.7109375" style="1" customWidth="1"/>
    <col min="12" max="12" width="9.140625" style="1" customWidth="1"/>
    <col min="13" max="13" width="2.7109375" style="1" customWidth="1"/>
    <col min="14" max="14" width="9.140625" style="1" customWidth="1"/>
    <col min="15" max="15" width="2.7109375" style="1" customWidth="1"/>
    <col min="16" max="16" width="9.140625" style="31" customWidth="1"/>
    <col min="17" max="17" width="4.7109375" style="31" customWidth="1"/>
    <col min="18" max="19" width="3.7109375" style="167" hidden="1" customWidth="1"/>
    <col min="20" max="22" width="3.7109375" style="168" hidden="1" customWidth="1"/>
    <col min="23" max="24" width="9.140625" style="31" customWidth="1"/>
    <col min="25" max="16384" width="9.140625" style="1" customWidth="1"/>
  </cols>
  <sheetData>
    <row r="1" spans="1:16" ht="26.25">
      <c r="A1" s="15"/>
      <c r="B1" s="352" t="s">
        <v>702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6:24" s="104" customFormat="1" ht="9.75" customHeight="1">
      <c r="P2" s="165"/>
      <c r="Q2" s="165"/>
      <c r="R2" s="167"/>
      <c r="S2" s="167"/>
      <c r="T2" s="169"/>
      <c r="U2" s="169"/>
      <c r="V2" s="169"/>
      <c r="W2" s="165"/>
      <c r="X2" s="165"/>
    </row>
    <row r="3" spans="2:16" ht="18" customHeight="1">
      <c r="B3" s="353" t="s">
        <v>882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ht="9.75" customHeight="1"/>
    <row r="5" spans="4:14" ht="18" customHeight="1">
      <c r="D5" s="354" t="s">
        <v>844</v>
      </c>
      <c r="E5" s="354"/>
      <c r="F5" s="354"/>
      <c r="G5" s="354"/>
      <c r="H5" s="354"/>
      <c r="I5" s="354"/>
      <c r="J5" s="354"/>
      <c r="K5" s="354"/>
      <c r="L5" s="354"/>
      <c r="M5" s="354"/>
      <c r="N5" s="354"/>
    </row>
    <row r="6" ht="9.75" customHeight="1"/>
    <row r="7" spans="2:16" ht="15" customHeight="1">
      <c r="B7" s="370" t="s">
        <v>881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</row>
    <row r="8" spans="2:16" ht="15" customHeight="1"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</row>
    <row r="9" spans="2:16" ht="15" customHeight="1"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</row>
    <row r="10" ht="9.75" customHeight="1"/>
    <row r="11" spans="2:16" ht="21" customHeight="1">
      <c r="B11" s="372" t="s">
        <v>877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</row>
    <row r="12" spans="2:16" ht="21" customHeight="1"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2:16" ht="21" customHeight="1">
      <c r="B13" s="373" t="s">
        <v>878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</row>
    <row r="14" spans="2:16" ht="21" customHeight="1"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</row>
    <row r="15" spans="2:16" ht="21" customHeight="1">
      <c r="B15" s="374" t="s">
        <v>879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</row>
    <row r="16" spans="2:16" ht="21" customHeight="1"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</row>
    <row r="17" spans="2:16" ht="9.7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60"/>
    </row>
    <row r="18" spans="3:24" s="19" customFormat="1" ht="15.75">
      <c r="C18" s="369"/>
      <c r="D18" s="369"/>
      <c r="E18" s="369"/>
      <c r="F18" s="369"/>
      <c r="G18" s="369"/>
      <c r="I18" s="20"/>
      <c r="L18" s="21"/>
      <c r="P18" s="166"/>
      <c r="Q18" s="166"/>
      <c r="R18" s="170"/>
      <c r="S18" s="170"/>
      <c r="T18" s="171"/>
      <c r="U18" s="171"/>
      <c r="V18" s="171"/>
      <c r="W18" s="166"/>
      <c r="X18" s="166"/>
    </row>
    <row r="19" spans="8:10" ht="12.75" customHeight="1">
      <c r="H19" s="368" t="s">
        <v>880</v>
      </c>
      <c r="I19" s="368"/>
      <c r="J19" s="368"/>
    </row>
    <row r="20" spans="8:10" ht="12.75">
      <c r="H20" s="371" t="s">
        <v>703</v>
      </c>
      <c r="I20" s="371"/>
      <c r="J20" s="371"/>
    </row>
    <row r="21" spans="8:10" ht="12.75">
      <c r="H21" s="83">
        <v>19</v>
      </c>
      <c r="I21" s="83" t="s">
        <v>554</v>
      </c>
      <c r="J21" s="83">
        <f>SUM(Pomocný!G11:G150)</f>
        <v>30</v>
      </c>
    </row>
    <row r="22" spans="7:8" ht="9.75" customHeight="1">
      <c r="G22" s="16"/>
      <c r="H22" s="16"/>
    </row>
    <row r="23" spans="18:22" ht="12.75">
      <c r="R23" s="167">
        <v>1</v>
      </c>
      <c r="S23" s="167">
        <v>18</v>
      </c>
      <c r="T23" s="168" t="s">
        <v>754</v>
      </c>
      <c r="U23" s="168" t="s">
        <v>766</v>
      </c>
      <c r="V23" s="168">
        <v>3</v>
      </c>
    </row>
    <row r="24" spans="2:22" ht="12.75">
      <c r="B24" s="151"/>
      <c r="D24" s="1" t="s">
        <v>570</v>
      </c>
      <c r="R24" s="167">
        <v>2</v>
      </c>
      <c r="S24" s="167">
        <v>11</v>
      </c>
      <c r="T24" s="168" t="s">
        <v>754</v>
      </c>
      <c r="U24" s="168" t="s">
        <v>755</v>
      </c>
      <c r="V24" s="168">
        <v>1</v>
      </c>
    </row>
    <row r="25" spans="2:22" ht="4.5" customHeight="1">
      <c r="B25" s="153"/>
      <c r="R25" s="167">
        <v>3</v>
      </c>
      <c r="S25" s="167">
        <v>20</v>
      </c>
      <c r="T25" s="168" t="s">
        <v>754</v>
      </c>
      <c r="U25" s="168" t="s">
        <v>766</v>
      </c>
      <c r="V25" s="168">
        <v>2</v>
      </c>
    </row>
    <row r="26" spans="2:22" ht="12.75">
      <c r="B26" s="152"/>
      <c r="D26" s="1" t="s">
        <v>571</v>
      </c>
      <c r="R26" s="167">
        <v>4</v>
      </c>
      <c r="S26" s="167">
        <v>7</v>
      </c>
      <c r="T26" s="168" t="s">
        <v>754</v>
      </c>
      <c r="U26" s="168" t="s">
        <v>766</v>
      </c>
      <c r="V26" s="168">
        <v>2</v>
      </c>
    </row>
    <row r="27" spans="18:22" ht="12.75">
      <c r="R27" s="167">
        <v>5</v>
      </c>
      <c r="S27" s="167">
        <v>54</v>
      </c>
      <c r="T27" s="168" t="s">
        <v>754</v>
      </c>
      <c r="U27" s="168" t="s">
        <v>755</v>
      </c>
      <c r="V27" s="168">
        <v>3</v>
      </c>
    </row>
    <row r="28" spans="18:22" ht="12.75">
      <c r="R28" s="167">
        <v>6</v>
      </c>
      <c r="S28" s="167">
        <v>63</v>
      </c>
      <c r="T28" s="168" t="s">
        <v>754</v>
      </c>
      <c r="U28" s="168" t="s">
        <v>766</v>
      </c>
      <c r="V28" s="168">
        <v>2</v>
      </c>
    </row>
    <row r="29" spans="18:22" ht="12.75">
      <c r="R29" s="167">
        <v>7</v>
      </c>
      <c r="S29" s="167">
        <v>64</v>
      </c>
      <c r="T29" s="168" t="s">
        <v>754</v>
      </c>
      <c r="U29" s="168" t="s">
        <v>766</v>
      </c>
      <c r="V29" s="168">
        <v>2</v>
      </c>
    </row>
    <row r="30" spans="18:22" ht="12.75">
      <c r="R30" s="167">
        <v>8</v>
      </c>
      <c r="S30" s="167">
        <v>76</v>
      </c>
      <c r="T30" s="168" t="s">
        <v>754</v>
      </c>
      <c r="U30" s="168" t="s">
        <v>766</v>
      </c>
      <c r="V30" s="168">
        <v>3</v>
      </c>
    </row>
    <row r="31" spans="18:22" ht="12.75">
      <c r="R31" s="167">
        <v>9</v>
      </c>
      <c r="S31" s="167">
        <v>59</v>
      </c>
      <c r="T31" s="168" t="s">
        <v>754</v>
      </c>
      <c r="U31" s="168" t="s">
        <v>755</v>
      </c>
      <c r="V31" s="168">
        <v>2</v>
      </c>
    </row>
    <row r="32" spans="18:22" ht="12.75">
      <c r="R32" s="167">
        <v>10</v>
      </c>
      <c r="S32" s="167">
        <v>111</v>
      </c>
      <c r="T32" s="168" t="s">
        <v>754</v>
      </c>
      <c r="U32" s="168" t="s">
        <v>755</v>
      </c>
      <c r="V32" s="168">
        <v>1</v>
      </c>
    </row>
    <row r="33" spans="18:22" ht="12.75">
      <c r="R33" s="167">
        <v>11</v>
      </c>
      <c r="S33" s="167">
        <v>115</v>
      </c>
      <c r="T33" s="168" t="s">
        <v>754</v>
      </c>
      <c r="U33" s="168" t="s">
        <v>755</v>
      </c>
      <c r="V33" s="168">
        <v>1</v>
      </c>
    </row>
    <row r="34" spans="18:22" ht="12.75">
      <c r="R34" s="167">
        <v>12</v>
      </c>
      <c r="S34" s="167">
        <v>126</v>
      </c>
      <c r="T34" s="168" t="s">
        <v>754</v>
      </c>
      <c r="U34" s="168" t="s">
        <v>766</v>
      </c>
      <c r="V34" s="168">
        <v>2</v>
      </c>
    </row>
    <row r="35" spans="18:22" ht="12.75">
      <c r="R35" s="167">
        <v>13</v>
      </c>
      <c r="S35" s="167">
        <v>117</v>
      </c>
      <c r="T35" s="168" t="s">
        <v>754</v>
      </c>
      <c r="U35" s="168" t="s">
        <v>766</v>
      </c>
      <c r="V35" s="168">
        <v>1</v>
      </c>
    </row>
    <row r="36" spans="18:22" ht="12.75">
      <c r="R36" s="167">
        <v>14</v>
      </c>
      <c r="S36" s="167">
        <v>129</v>
      </c>
      <c r="T36" s="168" t="s">
        <v>754</v>
      </c>
      <c r="U36" s="168" t="s">
        <v>766</v>
      </c>
      <c r="V36" s="168">
        <v>1</v>
      </c>
    </row>
    <row r="37" spans="18:22" ht="12.75">
      <c r="R37" s="167">
        <v>15</v>
      </c>
      <c r="S37" s="167">
        <v>128</v>
      </c>
      <c r="T37" s="168" t="s">
        <v>754</v>
      </c>
      <c r="U37" s="168" t="s">
        <v>766</v>
      </c>
      <c r="V37" s="168">
        <v>2</v>
      </c>
    </row>
    <row r="38" spans="18:22" ht="12.75">
      <c r="R38" s="167">
        <v>16</v>
      </c>
      <c r="S38" s="167">
        <v>134</v>
      </c>
      <c r="T38" s="168" t="s">
        <v>754</v>
      </c>
      <c r="U38" s="168" t="s">
        <v>766</v>
      </c>
      <c r="V38" s="168">
        <v>1</v>
      </c>
    </row>
    <row r="39" spans="18:22" ht="12.75">
      <c r="R39" s="167">
        <v>17</v>
      </c>
      <c r="S39" s="167">
        <v>165</v>
      </c>
      <c r="T39" s="168" t="s">
        <v>754</v>
      </c>
      <c r="U39" s="168" t="s">
        <v>766</v>
      </c>
      <c r="V39" s="168">
        <v>1</v>
      </c>
    </row>
    <row r="40" spans="18:22" ht="12.75">
      <c r="R40" s="167">
        <v>18</v>
      </c>
      <c r="S40" s="167">
        <v>152</v>
      </c>
      <c r="T40" s="168" t="s">
        <v>754</v>
      </c>
      <c r="U40" s="168" t="s">
        <v>766</v>
      </c>
      <c r="V40" s="168">
        <v>2</v>
      </c>
    </row>
    <row r="41" spans="18:22" ht="12.75">
      <c r="R41" s="167">
        <v>19</v>
      </c>
      <c r="S41" s="167">
        <v>167</v>
      </c>
      <c r="T41" s="168" t="s">
        <v>754</v>
      </c>
      <c r="U41" s="168" t="s">
        <v>755</v>
      </c>
      <c r="V41" s="168">
        <v>3</v>
      </c>
    </row>
  </sheetData>
  <sheetProtection sheet="1" objects="1" scenarios="1"/>
  <mergeCells count="10">
    <mergeCell ref="H20:J20"/>
    <mergeCell ref="B11:P12"/>
    <mergeCell ref="B13:P14"/>
    <mergeCell ref="B15:P16"/>
    <mergeCell ref="B1:P1"/>
    <mergeCell ref="H19:J19"/>
    <mergeCell ref="B3:P3"/>
    <mergeCell ref="D5:N5"/>
    <mergeCell ref="C18:G18"/>
    <mergeCell ref="B7:P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O6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7109375" style="49" customWidth="1"/>
    <col min="2" max="2" width="8.7109375" style="48" customWidth="1"/>
    <col min="3" max="3" width="13.7109375" style="49" bestFit="1" customWidth="1"/>
    <col min="4" max="4" width="13.7109375" style="48" customWidth="1"/>
    <col min="5" max="5" width="10.7109375" style="48" customWidth="1"/>
    <col min="6" max="6" width="12.7109375" style="48" customWidth="1"/>
    <col min="7" max="7" width="0.85546875" style="96" customWidth="1"/>
    <col min="8" max="8" width="13.7109375" style="96" hidden="1" customWidth="1"/>
    <col min="9" max="9" width="0.85546875" style="96" hidden="1" customWidth="1"/>
    <col min="10" max="10" width="13.7109375" style="48" hidden="1" customWidth="1"/>
    <col min="11" max="11" width="0.85546875" style="96" hidden="1" customWidth="1"/>
    <col min="12" max="12" width="13.7109375" style="96" customWidth="1"/>
    <col min="13" max="13" width="2.7109375" style="49" customWidth="1"/>
    <col min="14" max="14" width="11.140625" style="49" bestFit="1" customWidth="1"/>
    <col min="15" max="16384" width="9.140625" style="49" customWidth="1"/>
  </cols>
  <sheetData>
    <row r="1" spans="1:12" ht="26.25">
      <c r="A1" s="190"/>
      <c r="B1" s="340" t="s">
        <v>873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ht="4.5" customHeight="1"/>
    <row r="3" spans="2:12" ht="15.75">
      <c r="B3" s="381" t="s">
        <v>693</v>
      </c>
      <c r="C3" s="381"/>
      <c r="D3" s="380" t="str">
        <f>IF(Uživatel!C3="","",Uživatel!C3)</f>
        <v>Hoffmann</v>
      </c>
      <c r="E3" s="380"/>
      <c r="F3" s="380"/>
      <c r="G3" s="380"/>
      <c r="H3" s="380"/>
      <c r="I3" s="380"/>
      <c r="J3" s="380"/>
      <c r="K3" s="191"/>
      <c r="L3" s="49"/>
    </row>
    <row r="4" spans="4:15" ht="4.5" customHeight="1">
      <c r="D4" s="192"/>
      <c r="E4" s="192"/>
      <c r="F4" s="192"/>
      <c r="G4" s="193"/>
      <c r="I4" s="193"/>
      <c r="J4" s="194"/>
      <c r="K4" s="193"/>
      <c r="L4" s="195"/>
      <c r="M4" s="196"/>
      <c r="N4" s="196"/>
      <c r="O4" s="196"/>
    </row>
    <row r="5" spans="2:15" ht="15.75">
      <c r="B5" s="381" t="s">
        <v>704</v>
      </c>
      <c r="C5" s="381"/>
      <c r="D5" s="380" t="str">
        <f>IF(Uživatel!C5="","",Uživatel!C5)</f>
        <v>Milan</v>
      </c>
      <c r="E5" s="380"/>
      <c r="F5" s="380"/>
      <c r="G5" s="380"/>
      <c r="H5" s="380"/>
      <c r="I5" s="380"/>
      <c r="J5" s="380"/>
      <c r="K5" s="191"/>
      <c r="L5" s="196"/>
      <c r="M5" s="196"/>
      <c r="N5" s="196"/>
      <c r="O5" s="196"/>
    </row>
    <row r="6" spans="4:15" ht="4.5" customHeight="1">
      <c r="D6" s="192"/>
      <c r="E6" s="192"/>
      <c r="F6" s="192"/>
      <c r="G6" s="193"/>
      <c r="I6" s="193"/>
      <c r="J6" s="194"/>
      <c r="K6" s="193"/>
      <c r="L6" s="195"/>
      <c r="M6" s="196"/>
      <c r="N6" s="196"/>
      <c r="O6" s="196"/>
    </row>
    <row r="7" spans="2:15" ht="15.75">
      <c r="B7" s="381" t="s">
        <v>705</v>
      </c>
      <c r="C7" s="381"/>
      <c r="D7" s="380" t="str">
        <f>IF(Uživatel!C7="","",Uživatel!C7)</f>
        <v>Chotěšov</v>
      </c>
      <c r="E7" s="380"/>
      <c r="F7" s="380"/>
      <c r="G7" s="380"/>
      <c r="H7" s="380"/>
      <c r="I7" s="380"/>
      <c r="J7" s="380"/>
      <c r="K7" s="191"/>
      <c r="L7" s="196"/>
      <c r="M7" s="196"/>
      <c r="N7" s="196"/>
      <c r="O7" s="196"/>
    </row>
    <row r="8" spans="4:15" ht="4.5" customHeight="1">
      <c r="D8" s="192"/>
      <c r="E8" s="192"/>
      <c r="F8" s="192"/>
      <c r="G8" s="193"/>
      <c r="I8" s="193"/>
      <c r="J8" s="194"/>
      <c r="K8" s="193"/>
      <c r="L8" s="195"/>
      <c r="M8" s="196"/>
      <c r="N8" s="196"/>
      <c r="O8" s="196"/>
    </row>
    <row r="9" spans="2:15" ht="15.75">
      <c r="B9" s="381" t="s">
        <v>694</v>
      </c>
      <c r="C9" s="381"/>
      <c r="D9" s="380" t="str">
        <f>IF(Uživatel!C9="","",Uživatel!C9)</f>
        <v>Plzeň - Jih</v>
      </c>
      <c r="E9" s="380"/>
      <c r="F9" s="380"/>
      <c r="G9" s="380"/>
      <c r="H9" s="380"/>
      <c r="I9" s="380"/>
      <c r="J9" s="380"/>
      <c r="K9" s="191"/>
      <c r="L9" s="196"/>
      <c r="M9" s="196"/>
      <c r="N9" s="196"/>
      <c r="O9" s="196"/>
    </row>
    <row r="10" spans="3:12" ht="4.5" customHeight="1">
      <c r="C10" s="112"/>
      <c r="D10" s="197"/>
      <c r="E10" s="197"/>
      <c r="F10" s="197"/>
      <c r="G10" s="198"/>
      <c r="H10" s="198"/>
      <c r="I10" s="198"/>
      <c r="J10" s="197"/>
      <c r="K10" s="198"/>
      <c r="L10" s="198"/>
    </row>
    <row r="11" spans="3:12" ht="4.5" customHeight="1" thickBot="1">
      <c r="C11" s="112"/>
      <c r="D11" s="197"/>
      <c r="E11" s="197"/>
      <c r="F11" s="197"/>
      <c r="G11" s="198"/>
      <c r="H11" s="198"/>
      <c r="I11" s="198"/>
      <c r="J11" s="197"/>
      <c r="K11" s="198"/>
      <c r="L11" s="198"/>
    </row>
    <row r="12" spans="2:14" s="133" customFormat="1" ht="19.5" customHeight="1" thickBot="1">
      <c r="B12" s="128" t="s">
        <v>551</v>
      </c>
      <c r="C12" s="288" t="s">
        <v>655</v>
      </c>
      <c r="D12" s="107" t="s">
        <v>748</v>
      </c>
      <c r="E12" s="107" t="s">
        <v>752</v>
      </c>
      <c r="F12" s="107" t="s">
        <v>749</v>
      </c>
      <c r="G12" s="129"/>
      <c r="H12" s="129" t="s">
        <v>820</v>
      </c>
      <c r="I12" s="129"/>
      <c r="J12" s="107" t="s">
        <v>553</v>
      </c>
      <c r="K12" s="129"/>
      <c r="L12" s="130" t="s">
        <v>569</v>
      </c>
      <c r="M12" s="199"/>
      <c r="N12" s="199"/>
    </row>
    <row r="13" spans="2:12" s="200" customFormat="1" ht="15" customHeight="1">
      <c r="B13" s="154" t="str">
        <f>Pomocný!J11</f>
        <v>AIII</v>
      </c>
      <c r="C13" s="279" t="str">
        <f>1!$C$1</f>
        <v>oblast A</v>
      </c>
      <c r="D13" s="155">
        <f>Pomocný!L11</f>
        <v>9</v>
      </c>
      <c r="E13" s="155">
        <f>Pomocný!M11</f>
        <v>9</v>
      </c>
      <c r="F13" s="156">
        <f>Pomocný!N11</f>
        <v>0</v>
      </c>
      <c r="G13" s="157"/>
      <c r="H13" s="157" t="str">
        <f>Pomocný!$O11</f>
        <v>N</v>
      </c>
      <c r="I13" s="157"/>
      <c r="J13" s="157" t="str">
        <f>Pomocný!$O11</f>
        <v>N</v>
      </c>
      <c r="K13" s="157"/>
      <c r="L13" s="158" t="str">
        <f>Pomocný!$P11</f>
        <v>N</v>
      </c>
    </row>
    <row r="14" spans="2:12" s="200" customFormat="1" ht="15" customHeight="1">
      <c r="B14" s="120" t="str">
        <f>Pomocný!J12</f>
        <v>AII</v>
      </c>
      <c r="C14" s="280" t="str">
        <f>2!$C$1</f>
        <v>oblast A</v>
      </c>
      <c r="D14" s="117">
        <f>Pomocný!L12</f>
        <v>0</v>
      </c>
      <c r="E14" s="117">
        <f>Pomocný!M12</f>
        <v>0</v>
      </c>
      <c r="F14" s="118" t="str">
        <f>Pomocný!N12</f>
        <v>Netestováno</v>
      </c>
      <c r="G14" s="119"/>
      <c r="H14" s="119">
        <f>Pomocný!$O12</f>
      </c>
      <c r="I14" s="119"/>
      <c r="J14" s="119">
        <f>Pomocný!$O12</f>
      </c>
      <c r="K14" s="119"/>
      <c r="L14" s="121">
        <f>Pomocný!$P12</f>
      </c>
    </row>
    <row r="15" spans="2:12" s="200" customFormat="1" ht="15" customHeight="1" thickBot="1">
      <c r="B15" s="274" t="str">
        <f>Pomocný!J13</f>
        <v>AI</v>
      </c>
      <c r="C15" s="281" t="str">
        <f>3!$C$1</f>
        <v>oblast A</v>
      </c>
      <c r="D15" s="275">
        <f>Pomocný!L13</f>
        <v>0</v>
      </c>
      <c r="E15" s="275">
        <f>Pomocný!M13</f>
        <v>0</v>
      </c>
      <c r="F15" s="276" t="str">
        <f>Pomocný!N13</f>
        <v>Netestováno</v>
      </c>
      <c r="G15" s="277"/>
      <c r="H15" s="277">
        <f>Pomocný!$O13</f>
      </c>
      <c r="I15" s="277"/>
      <c r="J15" s="277">
        <f>Pomocný!$O13</f>
      </c>
      <c r="K15" s="277"/>
      <c r="L15" s="278">
        <f>Pomocný!$P13</f>
      </c>
    </row>
    <row r="16" spans="2:12" s="203" customFormat="1" ht="15" customHeight="1" thickBot="1">
      <c r="B16" s="284" t="s">
        <v>823</v>
      </c>
      <c r="C16" s="285" t="s">
        <v>827</v>
      </c>
      <c r="D16" s="286">
        <f>SUM(D13:D15)</f>
        <v>9</v>
      </c>
      <c r="E16" s="286">
        <f>SUM(E13:E15)</f>
        <v>9</v>
      </c>
      <c r="F16" s="287">
        <f>IF(D16&gt;0,((D16-E16)/D16),"Netestováno")</f>
        <v>0</v>
      </c>
      <c r="G16" s="188"/>
      <c r="H16" s="188"/>
      <c r="I16" s="188"/>
      <c r="J16" s="188"/>
      <c r="K16" s="188"/>
      <c r="L16" s="189" t="str">
        <f>IF($F16="Netestováno","",IF($F16&gt;=90%,1,IF($F16&gt;=70%,2,IF($F16&gt;=50%,3,IF($F16&gt;=30%,4,"N")))))</f>
        <v>N</v>
      </c>
    </row>
    <row r="17" spans="2:12" s="289" customFormat="1" ht="15" customHeight="1" thickBot="1">
      <c r="B17" s="290"/>
      <c r="C17" s="291"/>
      <c r="D17" s="292"/>
      <c r="E17" s="292"/>
      <c r="F17" s="293"/>
      <c r="G17" s="294"/>
      <c r="H17" s="294"/>
      <c r="I17" s="294"/>
      <c r="J17" s="294"/>
      <c r="K17" s="294"/>
      <c r="L17" s="294"/>
    </row>
    <row r="18" spans="2:12" s="200" customFormat="1" ht="15" customHeight="1">
      <c r="B18" s="154" t="str">
        <f>Pomocný!J14</f>
        <v>BIII</v>
      </c>
      <c r="C18" s="279" t="str">
        <f>4!$C$1</f>
        <v>oblast B</v>
      </c>
      <c r="D18" s="155">
        <f>Pomocný!L14</f>
        <v>6</v>
      </c>
      <c r="E18" s="155">
        <f>Pomocný!M14</f>
        <v>6</v>
      </c>
      <c r="F18" s="156">
        <f>Pomocný!N14</f>
        <v>0</v>
      </c>
      <c r="G18" s="157"/>
      <c r="H18" s="157" t="str">
        <f>Pomocný!$O14</f>
        <v>N</v>
      </c>
      <c r="I18" s="157"/>
      <c r="J18" s="157" t="str">
        <f>Pomocný!$O14</f>
        <v>N</v>
      </c>
      <c r="K18" s="157"/>
      <c r="L18" s="158" t="str">
        <f>Pomocný!$P14</f>
        <v>N</v>
      </c>
    </row>
    <row r="19" spans="2:13" s="200" customFormat="1" ht="15" customHeight="1">
      <c r="B19" s="120" t="str">
        <f>Pomocný!J15</f>
        <v>BII</v>
      </c>
      <c r="C19" s="280" t="str">
        <f>5!$C$1</f>
        <v>oblast B</v>
      </c>
      <c r="D19" s="117">
        <f>Pomocný!L15</f>
        <v>0</v>
      </c>
      <c r="E19" s="117">
        <f>Pomocný!M15</f>
        <v>0</v>
      </c>
      <c r="F19" s="118" t="str">
        <f>Pomocný!N15</f>
        <v>Netestováno</v>
      </c>
      <c r="G19" s="119"/>
      <c r="H19" s="119">
        <f>Pomocný!$O15</f>
      </c>
      <c r="I19" s="119"/>
      <c r="J19" s="119">
        <f>Pomocný!$O15</f>
      </c>
      <c r="K19" s="119"/>
      <c r="L19" s="121">
        <f>Pomocný!$P15</f>
      </c>
      <c r="M19" s="201"/>
    </row>
    <row r="20" spans="2:12" s="200" customFormat="1" ht="15" customHeight="1" thickBot="1">
      <c r="B20" s="274" t="str">
        <f>Pomocný!J16</f>
        <v>BI</v>
      </c>
      <c r="C20" s="281" t="str">
        <f>6!$C$1</f>
        <v>oblast B</v>
      </c>
      <c r="D20" s="275">
        <f>Pomocný!L16</f>
        <v>0</v>
      </c>
      <c r="E20" s="275">
        <f>Pomocný!M16</f>
        <v>0</v>
      </c>
      <c r="F20" s="276" t="str">
        <f>Pomocný!N16</f>
        <v>Netestováno</v>
      </c>
      <c r="G20" s="277"/>
      <c r="H20" s="277">
        <f>Pomocný!$O16</f>
      </c>
      <c r="I20" s="277"/>
      <c r="J20" s="277">
        <f>Pomocný!$O16</f>
      </c>
      <c r="K20" s="277"/>
      <c r="L20" s="278">
        <f>Pomocný!$P16</f>
      </c>
    </row>
    <row r="21" spans="2:12" s="203" customFormat="1" ht="15" customHeight="1" thickBot="1">
      <c r="B21" s="284" t="s">
        <v>822</v>
      </c>
      <c r="C21" s="285" t="s">
        <v>829</v>
      </c>
      <c r="D21" s="286">
        <f>SUM(D18:D20)</f>
        <v>6</v>
      </c>
      <c r="E21" s="286">
        <f>SUM(E18:E20)</f>
        <v>6</v>
      </c>
      <c r="F21" s="287">
        <f>IF(D21&gt;0,((D21-E21)/D21),"Netestováno")</f>
        <v>0</v>
      </c>
      <c r="G21" s="188"/>
      <c r="H21" s="188"/>
      <c r="I21" s="188"/>
      <c r="J21" s="188"/>
      <c r="K21" s="188"/>
      <c r="L21" s="189" t="str">
        <f>IF($F21="Netestováno","",IF($F21&gt;=90%,1,IF($F21&gt;=70%,2,IF($F21&gt;=50%,3,IF($F21&gt;=30%,4,"N")))))</f>
        <v>N</v>
      </c>
    </row>
    <row r="22" spans="2:12" s="289" customFormat="1" ht="15" customHeight="1" thickBot="1">
      <c r="B22" s="290"/>
      <c r="C22" s="291"/>
      <c r="D22" s="292"/>
      <c r="E22" s="292"/>
      <c r="F22" s="293"/>
      <c r="G22" s="294"/>
      <c r="H22" s="294"/>
      <c r="I22" s="294"/>
      <c r="J22" s="294"/>
      <c r="K22" s="294"/>
      <c r="L22" s="294"/>
    </row>
    <row r="23" spans="2:12" s="202" customFormat="1" ht="15" customHeight="1">
      <c r="B23" s="154" t="str">
        <f>Pomocný!J17</f>
        <v>CIII</v>
      </c>
      <c r="C23" s="279" t="str">
        <f>7!$C$1</f>
        <v>oblast C</v>
      </c>
      <c r="D23" s="155">
        <f>Pomocný!L17</f>
        <v>8</v>
      </c>
      <c r="E23" s="155">
        <f>Pomocný!M17</f>
        <v>8</v>
      </c>
      <c r="F23" s="156">
        <f>Pomocný!N17</f>
        <v>0</v>
      </c>
      <c r="G23" s="157"/>
      <c r="H23" s="157" t="str">
        <f>Pomocný!$O17</f>
        <v>N</v>
      </c>
      <c r="I23" s="157"/>
      <c r="J23" s="157" t="str">
        <f>Pomocný!$O17</f>
        <v>N</v>
      </c>
      <c r="K23" s="157"/>
      <c r="L23" s="158" t="str">
        <f>Pomocný!$P17</f>
        <v>N</v>
      </c>
    </row>
    <row r="24" spans="2:12" s="200" customFormat="1" ht="15" customHeight="1">
      <c r="B24" s="122" t="str">
        <f>Pomocný!J18</f>
        <v>CII</v>
      </c>
      <c r="C24" s="282" t="str">
        <f>8!$C$1</f>
        <v>oblast C</v>
      </c>
      <c r="D24" s="124">
        <f>Pomocný!L18</f>
        <v>0</v>
      </c>
      <c r="E24" s="124">
        <f>Pomocný!M18</f>
        <v>0</v>
      </c>
      <c r="F24" s="125" t="str">
        <f>Pomocný!N18</f>
        <v>Netestováno</v>
      </c>
      <c r="G24" s="127"/>
      <c r="H24" s="127">
        <f>Pomocný!$O18</f>
      </c>
      <c r="I24" s="127"/>
      <c r="J24" s="127">
        <f>Pomocný!$O18</f>
      </c>
      <c r="K24" s="127"/>
      <c r="L24" s="126">
        <f>Pomocný!$P18</f>
      </c>
    </row>
    <row r="25" spans="2:12" s="200" customFormat="1" ht="15" customHeight="1" thickBot="1">
      <c r="B25" s="274" t="str">
        <f>Pomocný!J19</f>
        <v>CI</v>
      </c>
      <c r="C25" s="281" t="str">
        <f>9!$C$1</f>
        <v>oblast C</v>
      </c>
      <c r="D25" s="275">
        <f>Pomocný!L19</f>
        <v>0</v>
      </c>
      <c r="E25" s="275">
        <f>Pomocný!M19</f>
        <v>0</v>
      </c>
      <c r="F25" s="276" t="str">
        <f>Pomocný!N19</f>
        <v>Netestováno</v>
      </c>
      <c r="G25" s="277"/>
      <c r="H25" s="277">
        <f>Pomocný!$O19</f>
      </c>
      <c r="I25" s="277"/>
      <c r="J25" s="277">
        <f>Pomocný!$O19</f>
      </c>
      <c r="K25" s="277"/>
      <c r="L25" s="278">
        <f>Pomocný!$P19</f>
      </c>
    </row>
    <row r="26" spans="2:12" s="203" customFormat="1" ht="15" customHeight="1" thickBot="1">
      <c r="B26" s="284" t="s">
        <v>583</v>
      </c>
      <c r="C26" s="285" t="s">
        <v>832</v>
      </c>
      <c r="D26" s="286">
        <f>SUM(D23:D25)</f>
        <v>8</v>
      </c>
      <c r="E26" s="286">
        <f>SUM(E23:E25)</f>
        <v>8</v>
      </c>
      <c r="F26" s="287">
        <f>IF(D26&gt;0,((D26-E26)/D26),"Netestováno")</f>
        <v>0</v>
      </c>
      <c r="G26" s="188"/>
      <c r="H26" s="188"/>
      <c r="I26" s="188"/>
      <c r="J26" s="188"/>
      <c r="K26" s="188"/>
      <c r="L26" s="189" t="str">
        <f>IF($F26="Netestováno","",IF($F26&gt;=90%,1,IF($F26&gt;=70%,2,IF($F26&gt;=50%,3,IF($F26&gt;=30%,4,"N")))))</f>
        <v>N</v>
      </c>
    </row>
    <row r="27" spans="2:12" s="289" customFormat="1" ht="15" customHeight="1" thickBot="1">
      <c r="B27" s="290"/>
      <c r="C27" s="291"/>
      <c r="D27" s="292"/>
      <c r="E27" s="292"/>
      <c r="F27" s="293"/>
      <c r="G27" s="294"/>
      <c r="H27" s="294"/>
      <c r="I27" s="294"/>
      <c r="J27" s="294"/>
      <c r="K27" s="294"/>
      <c r="L27" s="294"/>
    </row>
    <row r="28" spans="2:12" s="200" customFormat="1" ht="15" customHeight="1">
      <c r="B28" s="154" t="str">
        <f>Pomocný!J20</f>
        <v>DIII</v>
      </c>
      <c r="C28" s="279" t="str">
        <f>'10'!$C$1</f>
        <v>oblast D</v>
      </c>
      <c r="D28" s="155">
        <f>Pomocný!L20</f>
        <v>7</v>
      </c>
      <c r="E28" s="155">
        <f>Pomocný!M20</f>
        <v>7</v>
      </c>
      <c r="F28" s="156">
        <f>Pomocný!N20</f>
        <v>0</v>
      </c>
      <c r="G28" s="157"/>
      <c r="H28" s="157" t="str">
        <f>Pomocný!$O20</f>
        <v>N</v>
      </c>
      <c r="I28" s="157"/>
      <c r="J28" s="157" t="str">
        <f>Pomocný!$O20</f>
        <v>N</v>
      </c>
      <c r="K28" s="157"/>
      <c r="L28" s="158" t="str">
        <f>Pomocný!$P20</f>
        <v>N</v>
      </c>
    </row>
    <row r="29" spans="2:12" s="200" customFormat="1" ht="15" customHeight="1">
      <c r="B29" s="120" t="str">
        <f>Pomocný!J21</f>
        <v>DII</v>
      </c>
      <c r="C29" s="280" t="str">
        <f>'11'!$C$1</f>
        <v>oblast D</v>
      </c>
      <c r="D29" s="117">
        <f>Pomocný!L21</f>
        <v>0</v>
      </c>
      <c r="E29" s="117">
        <f>Pomocný!M21</f>
        <v>0</v>
      </c>
      <c r="F29" s="118" t="str">
        <f>Pomocný!N21</f>
        <v>Netestováno</v>
      </c>
      <c r="G29" s="119"/>
      <c r="H29" s="119">
        <f>Pomocný!$O21</f>
      </c>
      <c r="I29" s="119"/>
      <c r="J29" s="119">
        <f>Pomocný!$O21</f>
      </c>
      <c r="K29" s="119"/>
      <c r="L29" s="121">
        <f>Pomocný!$P21</f>
      </c>
    </row>
    <row r="30" spans="2:12" s="200" customFormat="1" ht="15" customHeight="1" thickBot="1">
      <c r="B30" s="114" t="str">
        <f>Pomocný!J22</f>
        <v>DI</v>
      </c>
      <c r="C30" s="283" t="str">
        <f>'12'!$C$1</f>
        <v>oblast D</v>
      </c>
      <c r="D30" s="93">
        <f>Pomocný!L22</f>
        <v>0</v>
      </c>
      <c r="E30" s="93">
        <f>Pomocný!M22</f>
        <v>0</v>
      </c>
      <c r="F30" s="94" t="str">
        <f>Pomocný!N22</f>
        <v>Netestováno</v>
      </c>
      <c r="G30" s="106"/>
      <c r="H30" s="106">
        <f>Pomocný!$O22</f>
      </c>
      <c r="I30" s="106"/>
      <c r="J30" s="106">
        <f>Pomocný!$O22</f>
      </c>
      <c r="K30" s="106"/>
      <c r="L30" s="99">
        <f>Pomocný!$P22</f>
      </c>
    </row>
    <row r="31" spans="2:12" s="203" customFormat="1" ht="15" customHeight="1" thickBot="1">
      <c r="B31" s="284" t="s">
        <v>824</v>
      </c>
      <c r="C31" s="285" t="s">
        <v>834</v>
      </c>
      <c r="D31" s="286">
        <f>SUM(D28:D30)</f>
        <v>7</v>
      </c>
      <c r="E31" s="286">
        <f>SUM(E28:E30)</f>
        <v>7</v>
      </c>
      <c r="F31" s="287">
        <f>IF(D31&gt;0,((D31-E31)/D31),"Netestováno")</f>
        <v>0</v>
      </c>
      <c r="G31" s="188"/>
      <c r="H31" s="188"/>
      <c r="I31" s="188"/>
      <c r="J31" s="188"/>
      <c r="K31" s="188"/>
      <c r="L31" s="189" t="str">
        <f>IF($F31="Netestováno","",IF($F31&gt;=90%,1,IF($F31&gt;=70%,2,IF($F31&gt;=50%,3,IF($F31&gt;=30%,4,"N")))))</f>
        <v>N</v>
      </c>
    </row>
    <row r="32" spans="2:12" s="200" customFormat="1" ht="15" customHeight="1" hidden="1">
      <c r="B32" s="122">
        <f>Pomocný!J23</f>
        <v>0</v>
      </c>
      <c r="C32" s="123">
        <f>'13'!$C$1</f>
        <v>0</v>
      </c>
      <c r="D32" s="124">
        <f>Pomocný!L23</f>
        <v>0</v>
      </c>
      <c r="E32" s="124">
        <f>Pomocný!M23</f>
        <v>0</v>
      </c>
      <c r="F32" s="125" t="str">
        <f>Pomocný!N23</f>
        <v>Netestováno</v>
      </c>
      <c r="G32" s="127"/>
      <c r="H32" s="127">
        <f>Pomocný!$O23</f>
      </c>
      <c r="I32" s="127"/>
      <c r="J32" s="127">
        <f>Pomocný!$O23</f>
      </c>
      <c r="K32" s="127"/>
      <c r="L32" s="126">
        <f>Pomocný!$P23</f>
      </c>
    </row>
    <row r="33" spans="2:12" s="200" customFormat="1" ht="15" customHeight="1" hidden="1">
      <c r="B33" s="120">
        <f>Pomocný!J24</f>
        <v>0</v>
      </c>
      <c r="C33" s="116">
        <f>'14'!$C$1</f>
        <v>0</v>
      </c>
      <c r="D33" s="117">
        <f>Pomocný!L24</f>
        <v>0</v>
      </c>
      <c r="E33" s="117">
        <f>Pomocný!M24</f>
        <v>0</v>
      </c>
      <c r="F33" s="118" t="str">
        <f>Pomocný!N24</f>
        <v>Netestováno</v>
      </c>
      <c r="G33" s="119"/>
      <c r="H33" s="119">
        <f>Pomocný!$O24</f>
      </c>
      <c r="I33" s="119"/>
      <c r="J33" s="119">
        <f>Pomocný!$O24</f>
      </c>
      <c r="K33" s="119"/>
      <c r="L33" s="121">
        <f>Pomocný!$P24</f>
      </c>
    </row>
    <row r="34" spans="2:12" s="200" customFormat="1" ht="15" customHeight="1" hidden="1">
      <c r="B34" s="120">
        <f>Pomocný!J25</f>
        <v>0</v>
      </c>
      <c r="C34" s="116">
        <f>'15'!$C$1</f>
        <v>0</v>
      </c>
      <c r="D34" s="117">
        <f>Pomocný!L25</f>
        <v>0</v>
      </c>
      <c r="E34" s="117">
        <f>Pomocný!M25</f>
        <v>0</v>
      </c>
      <c r="F34" s="118" t="str">
        <f>Pomocný!N25</f>
        <v>Netestováno</v>
      </c>
      <c r="G34" s="119"/>
      <c r="H34" s="119">
        <f>Pomocný!$O25</f>
      </c>
      <c r="I34" s="119"/>
      <c r="J34" s="119">
        <f>Pomocný!$O25</f>
      </c>
      <c r="K34" s="119"/>
      <c r="L34" s="121">
        <f>Pomocný!$P25</f>
      </c>
    </row>
    <row r="35" spans="2:12" s="200" customFormat="1" ht="15" customHeight="1" hidden="1">
      <c r="B35" s="120">
        <f>Pomocný!J26</f>
        <v>0</v>
      </c>
      <c r="C35" s="116">
        <f>'16'!$C$1</f>
        <v>0</v>
      </c>
      <c r="D35" s="117">
        <f>Pomocný!L26</f>
        <v>0</v>
      </c>
      <c r="E35" s="117">
        <f>Pomocný!M26</f>
        <v>0</v>
      </c>
      <c r="F35" s="118" t="str">
        <f>Pomocný!N26</f>
        <v>Netestováno</v>
      </c>
      <c r="G35" s="119"/>
      <c r="H35" s="119">
        <f>Pomocný!$O26</f>
      </c>
      <c r="I35" s="119"/>
      <c r="J35" s="119">
        <f>Pomocný!$O26</f>
      </c>
      <c r="K35" s="119"/>
      <c r="L35" s="121">
        <f>Pomocný!$P26</f>
      </c>
    </row>
    <row r="36" spans="2:12" s="200" customFormat="1" ht="15" customHeight="1" hidden="1">
      <c r="B36" s="120">
        <f>Pomocný!J27</f>
        <v>0</v>
      </c>
      <c r="C36" s="116">
        <f>'17'!$C$1</f>
        <v>0</v>
      </c>
      <c r="D36" s="117">
        <f>Pomocný!L27</f>
        <v>0</v>
      </c>
      <c r="E36" s="117">
        <f>Pomocný!M27</f>
        <v>0</v>
      </c>
      <c r="F36" s="118" t="str">
        <f>Pomocný!N27</f>
        <v>Netestováno</v>
      </c>
      <c r="G36" s="119"/>
      <c r="H36" s="119">
        <f>Pomocný!$O27</f>
      </c>
      <c r="I36" s="119"/>
      <c r="J36" s="119">
        <f>Pomocný!$O27</f>
      </c>
      <c r="K36" s="119"/>
      <c r="L36" s="121">
        <f>Pomocný!$P27</f>
      </c>
    </row>
    <row r="37" spans="2:12" s="200" customFormat="1" ht="15" customHeight="1" hidden="1" thickBot="1">
      <c r="B37" s="114">
        <f>Pomocný!J28</f>
        <v>0</v>
      </c>
      <c r="C37" s="92">
        <f>'18'!$C$1</f>
        <v>0</v>
      </c>
      <c r="D37" s="93">
        <f>Pomocný!L28</f>
        <v>0</v>
      </c>
      <c r="E37" s="93">
        <f>Pomocný!M28</f>
        <v>0</v>
      </c>
      <c r="F37" s="94" t="str">
        <f>Pomocný!N28</f>
        <v>Netestováno</v>
      </c>
      <c r="G37" s="106"/>
      <c r="H37" s="106">
        <f>Pomocný!$O28</f>
      </c>
      <c r="I37" s="106"/>
      <c r="J37" s="106">
        <f>Pomocný!$O28</f>
      </c>
      <c r="K37" s="106"/>
      <c r="L37" s="99">
        <f>Pomocný!$P28</f>
      </c>
    </row>
    <row r="38" spans="2:12" s="200" customFormat="1" ht="15" customHeight="1" hidden="1">
      <c r="B38" s="122">
        <f>Pomocný!J29</f>
        <v>0</v>
      </c>
      <c r="C38" s="123">
        <f>'19'!$C$1</f>
        <v>0</v>
      </c>
      <c r="D38" s="124">
        <f>Pomocný!L29</f>
        <v>0</v>
      </c>
      <c r="E38" s="124">
        <f>Pomocný!M29</f>
        <v>0</v>
      </c>
      <c r="F38" s="125" t="str">
        <f>Pomocný!N29</f>
        <v>Netestováno</v>
      </c>
      <c r="G38" s="127"/>
      <c r="H38" s="127">
        <f>Pomocný!$O29</f>
      </c>
      <c r="I38" s="127"/>
      <c r="J38" s="127">
        <f>Pomocný!$O29</f>
      </c>
      <c r="K38" s="127"/>
      <c r="L38" s="126">
        <f>Pomocný!$P29</f>
      </c>
    </row>
    <row r="39" spans="2:12" s="200" customFormat="1" ht="15" customHeight="1" hidden="1" thickBot="1">
      <c r="B39" s="114">
        <f>Pomocný!J30</f>
        <v>0</v>
      </c>
      <c r="C39" s="92">
        <f>'20'!$C$1</f>
        <v>0</v>
      </c>
      <c r="D39" s="93">
        <f>Pomocný!L30</f>
        <v>0</v>
      </c>
      <c r="E39" s="93">
        <f>Pomocný!M30</f>
        <v>0</v>
      </c>
      <c r="F39" s="94" t="str">
        <f>Pomocný!N30</f>
        <v>Netestováno</v>
      </c>
      <c r="G39" s="106"/>
      <c r="H39" s="106">
        <f>Pomocný!$O30</f>
      </c>
      <c r="I39" s="106"/>
      <c r="J39" s="106">
        <f>Pomocný!$O30</f>
      </c>
      <c r="K39" s="106"/>
      <c r="L39" s="99">
        <f>Pomocný!$P30</f>
      </c>
    </row>
    <row r="40" spans="7:12" ht="4.5" customHeight="1">
      <c r="G40" s="95"/>
      <c r="H40" s="95"/>
      <c r="I40" s="95"/>
      <c r="J40" s="95"/>
      <c r="K40" s="95"/>
      <c r="L40" s="95"/>
    </row>
    <row r="41" spans="7:12" ht="4.5" customHeight="1" thickBot="1">
      <c r="G41" s="95"/>
      <c r="H41" s="95"/>
      <c r="I41" s="95"/>
      <c r="J41" s="95"/>
      <c r="K41" s="95"/>
      <c r="L41" s="95"/>
    </row>
    <row r="42" spans="2:12" s="203" customFormat="1" ht="19.5" customHeight="1" thickBot="1">
      <c r="B42" s="375" t="s">
        <v>699</v>
      </c>
      <c r="C42" s="376"/>
      <c r="D42" s="186">
        <f>Pomocný!L31</f>
        <v>30</v>
      </c>
      <c r="E42" s="186">
        <f>Pomocný!M31</f>
        <v>30</v>
      </c>
      <c r="F42" s="187">
        <f>Pomocný!N31</f>
        <v>0</v>
      </c>
      <c r="G42" s="188"/>
      <c r="H42" s="188" t="str">
        <f>Pomocný!$O31</f>
        <v>N</v>
      </c>
      <c r="I42" s="188"/>
      <c r="J42" s="188" t="str">
        <f>Pomocný!$O31</f>
        <v>N</v>
      </c>
      <c r="K42" s="188"/>
      <c r="L42" s="189" t="str">
        <f>Pomocný!$P31</f>
        <v>N</v>
      </c>
    </row>
    <row r="43" ht="4.5" customHeight="1"/>
    <row r="44" ht="4.5" customHeight="1"/>
    <row r="45" ht="4.5" customHeight="1"/>
    <row r="46" spans="2:12" ht="15" customHeight="1" hidden="1" thickBot="1">
      <c r="B46" s="102"/>
      <c r="C46" s="131"/>
      <c r="D46" s="132"/>
      <c r="E46" s="132"/>
      <c r="F46" s="185"/>
      <c r="G46" s="101"/>
      <c r="H46" s="97"/>
      <c r="I46" s="101"/>
      <c r="J46" s="97"/>
      <c r="K46" s="101"/>
      <c r="L46" s="100"/>
    </row>
    <row r="47" ht="4.5" customHeight="1"/>
    <row r="48" ht="4.5" customHeight="1"/>
    <row r="49" spans="2:12" ht="15" customHeight="1" hidden="1" thickBot="1">
      <c r="B49" s="102"/>
      <c r="C49" s="131"/>
      <c r="D49" s="132"/>
      <c r="E49" s="132"/>
      <c r="F49" s="185"/>
      <c r="G49" s="101"/>
      <c r="H49" s="97"/>
      <c r="I49" s="101"/>
      <c r="J49" s="97"/>
      <c r="K49" s="101"/>
      <c r="L49" s="100"/>
    </row>
    <row r="50" ht="4.5" customHeight="1"/>
    <row r="51" ht="4.5" customHeight="1"/>
    <row r="52" spans="3:6" ht="4.5" customHeight="1">
      <c r="C52" s="134"/>
      <c r="D52" s="134"/>
      <c r="E52" s="134"/>
      <c r="F52" s="134"/>
    </row>
    <row r="53" spans="2:12" s="133" customFormat="1" ht="19.5" customHeight="1" hidden="1" thickBot="1">
      <c r="B53" s="103"/>
      <c r="C53" s="377"/>
      <c r="D53" s="378"/>
      <c r="E53" s="378"/>
      <c r="F53" s="379"/>
      <c r="G53" s="98"/>
      <c r="H53" s="129"/>
      <c r="I53" s="98"/>
      <c r="J53" s="129"/>
      <c r="K53" s="98"/>
      <c r="L53" s="130"/>
    </row>
    <row r="54" ht="12.75" hidden="1"/>
    <row r="55" spans="1:14" ht="12.75" hidden="1">
      <c r="A55" s="196"/>
      <c r="B55" s="204"/>
      <c r="C55" s="196"/>
      <c r="D55" s="204"/>
      <c r="E55" s="204"/>
      <c r="F55" s="204"/>
      <c r="G55" s="205"/>
      <c r="H55" s="205"/>
      <c r="I55" s="205"/>
      <c r="J55" s="204"/>
      <c r="K55" s="205"/>
      <c r="L55" s="205"/>
      <c r="M55" s="196"/>
      <c r="N55" s="196"/>
    </row>
    <row r="56" spans="1:14" ht="12.75">
      <c r="A56" s="196"/>
      <c r="B56" s="204"/>
      <c r="C56" s="196"/>
      <c r="D56" s="204"/>
      <c r="E56" s="204"/>
      <c r="F56" s="204"/>
      <c r="G56" s="205"/>
      <c r="H56" s="205"/>
      <c r="I56" s="205"/>
      <c r="J56" s="204"/>
      <c r="K56" s="205"/>
      <c r="L56" s="205"/>
      <c r="M56" s="196"/>
      <c r="N56" s="196"/>
    </row>
    <row r="57" spans="1:14" ht="12.75">
      <c r="A57" s="196"/>
      <c r="B57" s="204"/>
      <c r="C57" s="196"/>
      <c r="D57" s="204"/>
      <c r="E57" s="204"/>
      <c r="F57" s="204"/>
      <c r="G57" s="205"/>
      <c r="H57" s="205"/>
      <c r="I57" s="205"/>
      <c r="J57" s="204"/>
      <c r="K57" s="205"/>
      <c r="L57" s="205"/>
      <c r="M57" s="196"/>
      <c r="N57" s="196"/>
    </row>
    <row r="58" spans="1:14" ht="12.75">
      <c r="A58" s="196"/>
      <c r="B58" s="204"/>
      <c r="C58" s="196"/>
      <c r="D58" s="204"/>
      <c r="E58" s="204"/>
      <c r="F58" s="204"/>
      <c r="G58" s="205"/>
      <c r="H58" s="205"/>
      <c r="I58" s="205"/>
      <c r="J58" s="204"/>
      <c r="K58" s="205"/>
      <c r="L58" s="205"/>
      <c r="M58" s="196"/>
      <c r="N58" s="196"/>
    </row>
    <row r="59" spans="1:14" ht="12.75">
      <c r="A59" s="196"/>
      <c r="B59" s="204"/>
      <c r="C59" s="196"/>
      <c r="D59" s="204"/>
      <c r="E59" s="204"/>
      <c r="F59" s="204"/>
      <c r="G59" s="205"/>
      <c r="H59" s="205"/>
      <c r="I59" s="205"/>
      <c r="J59" s="204"/>
      <c r="K59" s="205"/>
      <c r="L59" s="205"/>
      <c r="M59" s="196"/>
      <c r="N59" s="196"/>
    </row>
    <row r="60" spans="1:14" ht="12.75">
      <c r="A60" s="196"/>
      <c r="B60" s="204"/>
      <c r="C60" s="196"/>
      <c r="D60" s="204"/>
      <c r="E60" s="204"/>
      <c r="F60" s="204"/>
      <c r="G60" s="205"/>
      <c r="H60" s="205"/>
      <c r="I60" s="205"/>
      <c r="J60" s="204"/>
      <c r="K60" s="205"/>
      <c r="L60" s="205"/>
      <c r="M60" s="196"/>
      <c r="N60" s="196"/>
    </row>
    <row r="61" spans="1:14" ht="12.75">
      <c r="A61" s="196"/>
      <c r="B61" s="204"/>
      <c r="C61" s="196"/>
      <c r="D61" s="204"/>
      <c r="E61" s="204"/>
      <c r="F61" s="204"/>
      <c r="G61" s="205"/>
      <c r="H61" s="205"/>
      <c r="I61" s="205"/>
      <c r="J61" s="204"/>
      <c r="K61" s="205"/>
      <c r="L61" s="205"/>
      <c r="M61" s="196"/>
      <c r="N61" s="196"/>
    </row>
    <row r="62" spans="1:14" ht="12.75">
      <c r="A62" s="196"/>
      <c r="B62" s="204"/>
      <c r="C62" s="196"/>
      <c r="D62" s="204"/>
      <c r="E62" s="204"/>
      <c r="F62" s="204"/>
      <c r="G62" s="205"/>
      <c r="H62" s="205"/>
      <c r="I62" s="205"/>
      <c r="J62" s="204"/>
      <c r="K62" s="205"/>
      <c r="L62" s="205"/>
      <c r="M62" s="196"/>
      <c r="N62" s="196"/>
    </row>
    <row r="63" spans="1:14" ht="12.75">
      <c r="A63" s="196"/>
      <c r="B63" s="204"/>
      <c r="C63" s="196"/>
      <c r="D63" s="204"/>
      <c r="E63" s="204"/>
      <c r="F63" s="204"/>
      <c r="G63" s="205"/>
      <c r="H63" s="205"/>
      <c r="I63" s="205"/>
      <c r="J63" s="204"/>
      <c r="K63" s="205"/>
      <c r="L63" s="205"/>
      <c r="M63" s="196"/>
      <c r="N63" s="196"/>
    </row>
    <row r="64" spans="1:14" ht="12.75">
      <c r="A64" s="196"/>
      <c r="B64" s="204"/>
      <c r="C64" s="196"/>
      <c r="D64" s="204"/>
      <c r="E64" s="204"/>
      <c r="F64" s="204"/>
      <c r="G64" s="205"/>
      <c r="H64" s="205"/>
      <c r="I64" s="205"/>
      <c r="J64" s="204"/>
      <c r="K64" s="205"/>
      <c r="L64" s="205"/>
      <c r="M64" s="196"/>
      <c r="N64" s="196"/>
    </row>
  </sheetData>
  <sheetProtection sheet="1" objects="1" scenarios="1"/>
  <mergeCells count="11">
    <mergeCell ref="B1:L1"/>
    <mergeCell ref="B3:C3"/>
    <mergeCell ref="B5:C5"/>
    <mergeCell ref="B7:C7"/>
    <mergeCell ref="D3:J3"/>
    <mergeCell ref="D5:J5"/>
    <mergeCell ref="D7:J7"/>
    <mergeCell ref="B42:C42"/>
    <mergeCell ref="C53:F53"/>
    <mergeCell ref="D9:J9"/>
    <mergeCell ref="B9:C9"/>
  </mergeCells>
  <conditionalFormatting sqref="K53 G53 I53">
    <cfRule type="cellIs" priority="1" dxfId="1" operator="equal" stopIfTrue="1">
      <formula>"Nevyhověl(a)"</formula>
    </cfRule>
    <cfRule type="cellIs" priority="2" dxfId="2" operator="equal" stopIfTrue="1">
      <formula>"Vyhověl(a)"</formula>
    </cfRule>
  </conditionalFormatting>
  <conditionalFormatting sqref="H46 J49 J46 H49">
    <cfRule type="cellIs" priority="3" dxfId="3" operator="equal" stopIfTrue="1">
      <formula>""</formula>
    </cfRule>
    <cfRule type="cellIs" priority="4" dxfId="0" operator="greaterThan" stopIfTrue="1">
      <formula>3</formula>
    </cfRule>
  </conditionalFormatting>
  <conditionalFormatting sqref="H13:H39">
    <cfRule type="cellIs" priority="5" dxfId="3" operator="equal" stopIfTrue="1">
      <formula>""</formula>
    </cfRule>
    <cfRule type="cellIs" priority="6" dxfId="4" operator="greaterThan" stopIfTrue="1">
      <formula>3</formula>
    </cfRule>
    <cfRule type="cellIs" priority="7" dxfId="4" operator="equal" stopIfTrue="1">
      <formula>"N"</formula>
    </cfRule>
  </conditionalFormatting>
  <conditionalFormatting sqref="J13:J39">
    <cfRule type="cellIs" priority="8" dxfId="3" operator="equal" stopIfTrue="1">
      <formula>""</formula>
    </cfRule>
    <cfRule type="cellIs" priority="9" dxfId="4" operator="greaterThan" stopIfTrue="1">
      <formula>2</formula>
    </cfRule>
    <cfRule type="cellIs" priority="10" dxfId="4" operator="equal" stopIfTrue="1">
      <formula>"N"</formula>
    </cfRule>
  </conditionalFormatting>
  <conditionalFormatting sqref="L53 H53 J53">
    <cfRule type="cellIs" priority="11" dxfId="4" operator="equal" stopIfTrue="1">
      <formula>"Nevyhověl(a)"</formula>
    </cfRule>
    <cfRule type="cellIs" priority="12" dxfId="2" operator="equal" stopIfTrue="1">
      <formula>"Vyhověl(a)"</formula>
    </cfRule>
  </conditionalFormatting>
  <conditionalFormatting sqref="L13:L39">
    <cfRule type="cellIs" priority="13" dxfId="3" operator="equal" stopIfTrue="1">
      <formula>""</formula>
    </cfRule>
    <cfRule type="cellIs" priority="14" dxfId="5" operator="greaterThan" stopIfTrue="1">
      <formula>4</formula>
    </cfRule>
    <cfRule type="cellIs" priority="15" dxfId="5" operator="equal" stopIfTrue="1">
      <formula>"N"</formula>
    </cfRule>
  </conditionalFormatting>
  <conditionalFormatting sqref="L46 L49">
    <cfRule type="cellIs" priority="16" dxfId="3" operator="equal" stopIfTrue="1">
      <formula>""</formula>
    </cfRule>
    <cfRule type="cellIs" priority="17" dxfId="6" operator="equal" stopIfTrue="1">
      <formula>"Vyhověl(a)"</formula>
    </cfRule>
    <cfRule type="cellIs" priority="18" dxfId="5" operator="equal" stopIfTrue="1">
      <formula>"Nevyhověl(a)"</formula>
    </cfRule>
  </conditionalFormatting>
  <conditionalFormatting sqref="F42">
    <cfRule type="cellIs" priority="19" dxfId="7" operator="lessThan" stopIfTrue="1">
      <formula>0.8</formula>
    </cfRule>
    <cfRule type="cellIs" priority="20" dxfId="6" operator="greaterThanOrEqual" stopIfTrue="1">
      <formula>0.8</formula>
    </cfRule>
  </conditionalFormatting>
  <printOptions horizontalCentered="1"/>
  <pageMargins left="0" right="0" top="0.5905511811023623" bottom="0.3937007874015748" header="0" footer="0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D2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69" customWidth="1"/>
    <col min="2" max="2" width="15.7109375" style="70" customWidth="1"/>
    <col min="3" max="3" width="40.7109375" style="71" customWidth="1"/>
    <col min="4" max="4" width="3.7109375" style="72" customWidth="1"/>
    <col min="5" max="16384" width="9.140625" style="69" customWidth="1"/>
  </cols>
  <sheetData>
    <row r="1" spans="1:4" ht="26.25">
      <c r="A1" s="67"/>
      <c r="B1" s="313" t="s">
        <v>692</v>
      </c>
      <c r="C1" s="313"/>
      <c r="D1" s="68"/>
    </row>
    <row r="2" ht="13.5" thickBot="1"/>
    <row r="3" spans="2:4" s="13" customFormat="1" ht="15" customHeight="1" thickBot="1">
      <c r="B3" s="35" t="s">
        <v>693</v>
      </c>
      <c r="C3" s="75" t="s">
        <v>695</v>
      </c>
      <c r="D3" s="32"/>
    </row>
    <row r="4" spans="2:4" s="13" customFormat="1" ht="13.5" thickBot="1">
      <c r="B4" s="71"/>
      <c r="C4" s="73"/>
      <c r="D4" s="32"/>
    </row>
    <row r="5" spans="2:4" s="13" customFormat="1" ht="15" customHeight="1" thickBot="1">
      <c r="B5" s="35" t="s">
        <v>704</v>
      </c>
      <c r="C5" s="75" t="s">
        <v>696</v>
      </c>
      <c r="D5" s="32"/>
    </row>
    <row r="6" spans="2:4" s="13" customFormat="1" ht="13.5" thickBot="1">
      <c r="B6" s="71"/>
      <c r="C6" s="71"/>
      <c r="D6" s="32"/>
    </row>
    <row r="7" spans="2:4" s="13" customFormat="1" ht="15" customHeight="1" thickBot="1">
      <c r="B7" s="35" t="s">
        <v>705</v>
      </c>
      <c r="C7" s="75" t="s">
        <v>697</v>
      </c>
      <c r="D7" s="32"/>
    </row>
    <row r="8" spans="2:4" s="13" customFormat="1" ht="13.5" thickBot="1">
      <c r="B8" s="71"/>
      <c r="C8" s="71"/>
      <c r="D8" s="32"/>
    </row>
    <row r="9" spans="2:4" s="13" customFormat="1" ht="15" customHeight="1" thickBot="1">
      <c r="B9" s="35" t="s">
        <v>694</v>
      </c>
      <c r="C9" s="75" t="s">
        <v>698</v>
      </c>
      <c r="D9" s="32"/>
    </row>
    <row r="10" spans="2:4" s="13" customFormat="1" ht="12.75">
      <c r="B10" s="73"/>
      <c r="C10" s="71"/>
      <c r="D10" s="32"/>
    </row>
    <row r="11" spans="2:4" s="13" customFormat="1" ht="12.75">
      <c r="B11" s="71"/>
      <c r="C11" s="71"/>
      <c r="D11" s="32"/>
    </row>
    <row r="12" spans="2:4" s="13" customFormat="1" ht="12.75">
      <c r="B12" s="71"/>
      <c r="C12" s="71"/>
      <c r="D12" s="32"/>
    </row>
    <row r="13" spans="2:4" s="13" customFormat="1" ht="12.75">
      <c r="B13" s="71"/>
      <c r="C13" s="71"/>
      <c r="D13" s="32"/>
    </row>
    <row r="14" spans="2:4" s="13" customFormat="1" ht="12.75">
      <c r="B14" s="71"/>
      <c r="C14" s="71"/>
      <c r="D14" s="32"/>
    </row>
    <row r="15" spans="2:4" s="13" customFormat="1" ht="12.75">
      <c r="B15" s="71"/>
      <c r="C15" s="74"/>
      <c r="D15" s="32"/>
    </row>
    <row r="16" spans="2:4" s="13" customFormat="1" ht="12.75">
      <c r="B16" s="71"/>
      <c r="C16" s="74"/>
      <c r="D16" s="32"/>
    </row>
    <row r="17" spans="2:4" s="13" customFormat="1" ht="12.75">
      <c r="B17" s="71"/>
      <c r="C17" s="71"/>
      <c r="D17" s="32"/>
    </row>
    <row r="18" spans="2:4" s="13" customFormat="1" ht="12.75">
      <c r="B18" s="71"/>
      <c r="C18" s="71"/>
      <c r="D18" s="32"/>
    </row>
    <row r="19" spans="2:4" s="13" customFormat="1" ht="12.75">
      <c r="B19" s="71"/>
      <c r="C19" s="71"/>
      <c r="D19" s="32"/>
    </row>
    <row r="20" spans="2:4" s="13" customFormat="1" ht="12.75">
      <c r="B20" s="71"/>
      <c r="C20" s="71"/>
      <c r="D20" s="32"/>
    </row>
    <row r="21" spans="2:4" s="13" customFormat="1" ht="12.75">
      <c r="B21" s="71"/>
      <c r="C21" s="71"/>
      <c r="D21" s="32"/>
    </row>
    <row r="22" spans="2:4" s="13" customFormat="1" ht="12.75">
      <c r="B22" s="71"/>
      <c r="C22" s="71"/>
      <c r="D22" s="32"/>
    </row>
    <row r="23" spans="2:4" s="13" customFormat="1" ht="12.75">
      <c r="B23" s="71"/>
      <c r="C23" s="71"/>
      <c r="D23" s="32"/>
    </row>
    <row r="24" spans="2:4" s="13" customFormat="1" ht="12.75">
      <c r="B24" s="71"/>
      <c r="C24" s="71"/>
      <c r="D24" s="32"/>
    </row>
    <row r="25" spans="2:4" s="13" customFormat="1" ht="12.75">
      <c r="B25" s="71"/>
      <c r="C25" s="71"/>
      <c r="D25" s="32"/>
    </row>
    <row r="26" spans="2:4" s="13" customFormat="1" ht="12.75">
      <c r="B26" s="71"/>
      <c r="C26" s="71"/>
      <c r="D26" s="32"/>
    </row>
    <row r="27" spans="2:4" s="13" customFormat="1" ht="12.75">
      <c r="B27" s="71"/>
      <c r="C27" s="71"/>
      <c r="D27" s="32"/>
    </row>
    <row r="28" spans="2:4" s="13" customFormat="1" ht="12.75">
      <c r="B28" s="71"/>
      <c r="C28" s="71"/>
      <c r="D28" s="32"/>
    </row>
    <row r="29" spans="2:4" s="13" customFormat="1" ht="12.75">
      <c r="B29" s="71"/>
      <c r="C29" s="71"/>
      <c r="D29" s="32"/>
    </row>
  </sheetData>
  <sheetProtection password="CDBE" sheet="1" objects="1" scenarios="1"/>
  <mergeCells count="1">
    <mergeCell ref="B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2"/>
  <dimension ref="B1:P17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9" width="8.7109375" style="22" customWidth="1"/>
    <col min="10" max="10" width="10.7109375" style="0" customWidth="1"/>
    <col min="11" max="11" width="9.140625" style="22" customWidth="1"/>
    <col min="12" max="12" width="11.421875" style="22" bestFit="1" customWidth="1"/>
    <col min="13" max="13" width="9.140625" style="22" customWidth="1"/>
    <col min="14" max="14" width="12.28125" style="26" customWidth="1"/>
    <col min="15" max="16" width="11.140625" style="26" customWidth="1"/>
  </cols>
  <sheetData>
    <row r="1" spans="2:6" ht="12.75">
      <c r="B1" s="25"/>
      <c r="C1" s="25"/>
      <c r="D1" s="25"/>
      <c r="F1" s="25"/>
    </row>
    <row r="2" spans="2:6" ht="12.75">
      <c r="B2" s="25"/>
      <c r="C2" s="25"/>
      <c r="D2" s="25"/>
      <c r="F2" s="25"/>
    </row>
    <row r="3" spans="2:6" ht="12.75">
      <c r="B3" s="25"/>
      <c r="C3" s="25"/>
      <c r="D3" s="25"/>
      <c r="F3" s="25"/>
    </row>
    <row r="4" spans="2:6" ht="12.75">
      <c r="B4" s="25"/>
      <c r="C4" s="25"/>
      <c r="D4" s="25"/>
      <c r="F4" s="25"/>
    </row>
    <row r="5" spans="2:6" ht="12.75">
      <c r="B5" s="25"/>
      <c r="C5" s="25"/>
      <c r="D5" s="25"/>
      <c r="F5" s="25"/>
    </row>
    <row r="6" spans="2:6" ht="12.75">
      <c r="B6" s="25"/>
      <c r="C6" s="25"/>
      <c r="D6" s="25"/>
      <c r="F6" s="25"/>
    </row>
    <row r="7" spans="2:6" ht="12.75">
      <c r="B7" s="25"/>
      <c r="C7" s="25"/>
      <c r="D7" s="25"/>
      <c r="F7" s="25"/>
    </row>
    <row r="8" spans="2:6" ht="12.75">
      <c r="B8" s="25"/>
      <c r="C8" s="25"/>
      <c r="D8" s="25"/>
      <c r="F8" s="25"/>
    </row>
    <row r="9" spans="2:13" ht="12.75">
      <c r="B9" s="22" t="s">
        <v>713</v>
      </c>
      <c r="C9" s="22">
        <v>31</v>
      </c>
      <c r="D9" s="22" t="s">
        <v>657</v>
      </c>
      <c r="E9" s="22">
        <v>0</v>
      </c>
      <c r="F9" s="22" t="s">
        <v>658</v>
      </c>
      <c r="G9" s="29">
        <v>0</v>
      </c>
      <c r="J9" s="22" t="s">
        <v>747</v>
      </c>
      <c r="K9" s="22">
        <v>1</v>
      </c>
      <c r="L9" s="22" t="s">
        <v>653</v>
      </c>
      <c r="M9" s="22">
        <v>1</v>
      </c>
    </row>
    <row r="10" spans="2:16" ht="12.75">
      <c r="B10" s="22" t="s">
        <v>712</v>
      </c>
      <c r="C10" s="22" t="s">
        <v>706</v>
      </c>
      <c r="D10" s="22" t="s">
        <v>711</v>
      </c>
      <c r="E10" s="22" t="s">
        <v>710</v>
      </c>
      <c r="F10" s="22" t="s">
        <v>709</v>
      </c>
      <c r="G10" s="22" t="s">
        <v>707</v>
      </c>
      <c r="H10" s="22" t="s">
        <v>552</v>
      </c>
      <c r="I10" s="22" t="s">
        <v>700</v>
      </c>
      <c r="J10" s="22" t="s">
        <v>714</v>
      </c>
      <c r="K10" s="22" t="s">
        <v>716</v>
      </c>
      <c r="L10" s="22" t="s">
        <v>715</v>
      </c>
      <c r="M10" s="22" t="s">
        <v>752</v>
      </c>
      <c r="N10" s="26" t="s">
        <v>753</v>
      </c>
      <c r="O10" s="26" t="s">
        <v>818</v>
      </c>
      <c r="P10" s="26" t="s">
        <v>819</v>
      </c>
    </row>
    <row r="11" spans="2:16" ht="12.75">
      <c r="B11" s="22">
        <v>1</v>
      </c>
      <c r="C11" s="22">
        <v>15</v>
      </c>
      <c r="D11" s="22" t="s">
        <v>823</v>
      </c>
      <c r="E11" s="27"/>
      <c r="F11" s="105" t="s">
        <v>766</v>
      </c>
      <c r="G11" s="22">
        <f>IF(B11="","",IF(E11&lt;&gt;F11,1,0))</f>
        <v>1</v>
      </c>
      <c r="H11" s="22" t="s">
        <v>860</v>
      </c>
      <c r="I11" s="22">
        <v>1</v>
      </c>
      <c r="J11" s="86" t="str">
        <f>1!$A$1</f>
        <v>AIII</v>
      </c>
      <c r="K11" s="86">
        <f>IF(OR('Nastavení Online'!B6="x",'Nastavení Online'!B6="X"),1,0)</f>
        <v>1</v>
      </c>
      <c r="L11" s="86">
        <f>IF(K11=0,0,COUNTIF(H$11:H$170,J11))</f>
        <v>9</v>
      </c>
      <c r="M11" s="86">
        <f>SUMIF($H$11:$H$200,$J11,$G$11:$G$200)</f>
        <v>9</v>
      </c>
      <c r="N11" s="85">
        <f aca="true" t="shared" si="0" ref="N11:N31">IF(L11&gt;0,((L11-M11)/L11),"Netestováno")</f>
        <v>0</v>
      </c>
      <c r="O11" s="87" t="str">
        <f>IF($N11="Netestováno","",IF($N11&gt;=90%,1,IF($N11&gt;=80%,2,IF($N11&gt;=70%,3,"N"))))</f>
        <v>N</v>
      </c>
      <c r="P11" s="87" t="str">
        <f>IF($N11="Netestováno","",IF($N11&gt;=90%,1,IF($N11&gt;=70%,2,IF($N11&gt;=50%,3,IF($N11&gt;=30%,4,"N")))))</f>
        <v>N</v>
      </c>
    </row>
    <row r="12" spans="2:16" ht="12.75">
      <c r="B12" s="22">
        <v>2</v>
      </c>
      <c r="C12" s="22">
        <v>21</v>
      </c>
      <c r="D12" s="22" t="s">
        <v>823</v>
      </c>
      <c r="E12" s="27"/>
      <c r="F12" s="105" t="s">
        <v>755</v>
      </c>
      <c r="G12" s="22">
        <f aca="true" t="shared" si="1" ref="G12:G75">IF(B12="","",IF(E12&lt;&gt;F12,1,0))</f>
        <v>1</v>
      </c>
      <c r="H12" s="22" t="s">
        <v>860</v>
      </c>
      <c r="I12" s="22">
        <v>3</v>
      </c>
      <c r="J12" s="86" t="str">
        <f>2!$A$1</f>
        <v>AII</v>
      </c>
      <c r="K12" s="86">
        <f>IF(OR('Nastavení Online'!B7="x",'Nastavení Online'!B7="X"),1,0)</f>
        <v>0</v>
      </c>
      <c r="L12" s="86">
        <f aca="true" t="shared" si="2" ref="L12:L30">IF(K12=0,0,COUNTIF(H$11:H$170,J12))</f>
        <v>0</v>
      </c>
      <c r="M12" s="86">
        <f aca="true" t="shared" si="3" ref="M12:M30">SUMIF($H$11:$H$200,$J12,$G$11:$G$200)</f>
        <v>0</v>
      </c>
      <c r="N12" s="85" t="str">
        <f t="shared" si="0"/>
        <v>Netestováno</v>
      </c>
      <c r="O12" s="87">
        <f aca="true" t="shared" si="4" ref="O12:O31">IF($N12="Netestováno","",IF($N12&gt;=90%,1,IF($N12&gt;=80%,2,IF($N12&gt;=70%,3,"N"))))</f>
      </c>
      <c r="P12" s="87">
        <f aca="true" t="shared" si="5" ref="P12:P31">IF($N12="Netestováno","",IF($N12&gt;=90%,1,IF($N12&gt;=70%,2,IF($N12&gt;=50%,3,IF($N12&gt;=30%,4,"N")))))</f>
      </c>
    </row>
    <row r="13" spans="2:16" ht="12.75">
      <c r="B13" s="22">
        <v>3</v>
      </c>
      <c r="C13" s="22">
        <v>19</v>
      </c>
      <c r="D13" s="22" t="s">
        <v>823</v>
      </c>
      <c r="E13" s="27"/>
      <c r="F13" s="105" t="s">
        <v>754</v>
      </c>
      <c r="G13" s="22">
        <f t="shared" si="1"/>
        <v>1</v>
      </c>
      <c r="H13" s="22" t="s">
        <v>860</v>
      </c>
      <c r="I13" s="22">
        <v>3</v>
      </c>
      <c r="J13" s="86" t="str">
        <f>3!$A$1</f>
        <v>AI</v>
      </c>
      <c r="K13" s="86">
        <f>IF(OR('Nastavení Online'!B8="x",'Nastavení Online'!B8="X"),1,0)</f>
        <v>0</v>
      </c>
      <c r="L13" s="86">
        <f t="shared" si="2"/>
        <v>0</v>
      </c>
      <c r="M13" s="86">
        <f t="shared" si="3"/>
        <v>0</v>
      </c>
      <c r="N13" s="85" t="str">
        <f t="shared" si="0"/>
        <v>Netestováno</v>
      </c>
      <c r="O13" s="87">
        <f t="shared" si="4"/>
      </c>
      <c r="P13" s="87">
        <f t="shared" si="5"/>
      </c>
    </row>
    <row r="14" spans="2:16" ht="12.75">
      <c r="B14" s="22">
        <v>4</v>
      </c>
      <c r="C14" s="22">
        <v>6</v>
      </c>
      <c r="D14" s="22" t="s">
        <v>823</v>
      </c>
      <c r="E14" s="27"/>
      <c r="F14" s="105" t="s">
        <v>754</v>
      </c>
      <c r="G14" s="22">
        <f t="shared" si="1"/>
        <v>1</v>
      </c>
      <c r="H14" s="22" t="s">
        <v>860</v>
      </c>
      <c r="I14" s="22">
        <v>3</v>
      </c>
      <c r="J14" s="86" t="str">
        <f>4!$A$1</f>
        <v>BIII</v>
      </c>
      <c r="K14" s="86">
        <f>IF(OR('Nastavení Online'!B9="x",'Nastavení Online'!B9="X"),1,0)</f>
        <v>1</v>
      </c>
      <c r="L14" s="86">
        <f t="shared" si="2"/>
        <v>6</v>
      </c>
      <c r="M14" s="86">
        <f t="shared" si="3"/>
        <v>6</v>
      </c>
      <c r="N14" s="85">
        <f t="shared" si="0"/>
        <v>0</v>
      </c>
      <c r="O14" s="87" t="str">
        <f t="shared" si="4"/>
        <v>N</v>
      </c>
      <c r="P14" s="87" t="str">
        <f t="shared" si="5"/>
        <v>N</v>
      </c>
    </row>
    <row r="15" spans="2:16" ht="12.75">
      <c r="B15" s="22">
        <v>5</v>
      </c>
      <c r="C15" s="22">
        <v>7</v>
      </c>
      <c r="D15" s="22" t="s">
        <v>823</v>
      </c>
      <c r="E15" s="27"/>
      <c r="F15" s="105" t="s">
        <v>754</v>
      </c>
      <c r="G15" s="22">
        <f t="shared" si="1"/>
        <v>1</v>
      </c>
      <c r="H15" s="22" t="s">
        <v>860</v>
      </c>
      <c r="I15" s="22">
        <v>3</v>
      </c>
      <c r="J15" s="86" t="str">
        <f>5!$A$1</f>
        <v>BII</v>
      </c>
      <c r="K15" s="86">
        <f>IF(OR('Nastavení Online'!B10="x",'Nastavení Online'!B10="X"),1,0)</f>
        <v>0</v>
      </c>
      <c r="L15" s="86">
        <f t="shared" si="2"/>
        <v>0</v>
      </c>
      <c r="M15" s="86">
        <f t="shared" si="3"/>
        <v>0</v>
      </c>
      <c r="N15" s="85" t="str">
        <f t="shared" si="0"/>
        <v>Netestováno</v>
      </c>
      <c r="O15" s="87">
        <f t="shared" si="4"/>
      </c>
      <c r="P15" s="87">
        <f t="shared" si="5"/>
      </c>
    </row>
    <row r="16" spans="2:16" ht="12.75">
      <c r="B16" s="22">
        <v>6</v>
      </c>
      <c r="C16" s="22">
        <v>3</v>
      </c>
      <c r="D16" s="22" t="s">
        <v>823</v>
      </c>
      <c r="E16" s="27"/>
      <c r="F16" s="105" t="s">
        <v>754</v>
      </c>
      <c r="G16" s="22">
        <f t="shared" si="1"/>
        <v>1</v>
      </c>
      <c r="H16" s="22" t="s">
        <v>860</v>
      </c>
      <c r="I16" s="22">
        <v>1</v>
      </c>
      <c r="J16" s="86" t="str">
        <f>6!$A$1</f>
        <v>BI</v>
      </c>
      <c r="K16" s="86">
        <f>IF(OR('Nastavení Online'!B11="x",'Nastavení Online'!B11="X"),1,0)</f>
        <v>0</v>
      </c>
      <c r="L16" s="86">
        <f t="shared" si="2"/>
        <v>0</v>
      </c>
      <c r="M16" s="86">
        <f t="shared" si="3"/>
        <v>0</v>
      </c>
      <c r="N16" s="85" t="str">
        <f t="shared" si="0"/>
        <v>Netestováno</v>
      </c>
      <c r="O16" s="87">
        <f t="shared" si="4"/>
      </c>
      <c r="P16" s="87">
        <f t="shared" si="5"/>
      </c>
    </row>
    <row r="17" spans="2:16" ht="12.75">
      <c r="B17" s="22">
        <v>7</v>
      </c>
      <c r="C17" s="22">
        <v>24</v>
      </c>
      <c r="D17" s="22" t="s">
        <v>823</v>
      </c>
      <c r="E17" s="27"/>
      <c r="F17" s="105" t="s">
        <v>766</v>
      </c>
      <c r="G17" s="22">
        <f t="shared" si="1"/>
        <v>1</v>
      </c>
      <c r="H17" s="22" t="s">
        <v>860</v>
      </c>
      <c r="I17" s="22">
        <v>2</v>
      </c>
      <c r="J17" s="86" t="str">
        <f>7!$A$1</f>
        <v>CIII</v>
      </c>
      <c r="K17" s="86">
        <f>IF(OR('Nastavení Online'!B12="x",'Nastavení Online'!B12="X"),1,0)</f>
        <v>1</v>
      </c>
      <c r="L17" s="86">
        <f t="shared" si="2"/>
        <v>8</v>
      </c>
      <c r="M17" s="86">
        <f t="shared" si="3"/>
        <v>8</v>
      </c>
      <c r="N17" s="85">
        <f t="shared" si="0"/>
        <v>0</v>
      </c>
      <c r="O17" s="87" t="str">
        <f t="shared" si="4"/>
        <v>N</v>
      </c>
      <c r="P17" s="87" t="str">
        <f t="shared" si="5"/>
        <v>N</v>
      </c>
    </row>
    <row r="18" spans="2:16" ht="12.75">
      <c r="B18" s="22">
        <v>8</v>
      </c>
      <c r="C18" s="22">
        <v>14</v>
      </c>
      <c r="D18" s="22" t="s">
        <v>823</v>
      </c>
      <c r="E18" s="27"/>
      <c r="F18" s="105" t="s">
        <v>766</v>
      </c>
      <c r="G18" s="22">
        <f t="shared" si="1"/>
        <v>1</v>
      </c>
      <c r="H18" s="22" t="s">
        <v>860</v>
      </c>
      <c r="I18" s="22">
        <v>1</v>
      </c>
      <c r="J18" s="86" t="str">
        <f>8!$A$1</f>
        <v>CII</v>
      </c>
      <c r="K18" s="86">
        <f>IF(OR('Nastavení Online'!B13="x",'Nastavení Online'!B13="X"),1,0)</f>
        <v>0</v>
      </c>
      <c r="L18" s="86">
        <f t="shared" si="2"/>
        <v>0</v>
      </c>
      <c r="M18" s="86">
        <f t="shared" si="3"/>
        <v>0</v>
      </c>
      <c r="N18" s="85" t="str">
        <f t="shared" si="0"/>
        <v>Netestováno</v>
      </c>
      <c r="O18" s="87">
        <f t="shared" si="4"/>
      </c>
      <c r="P18" s="87">
        <f t="shared" si="5"/>
      </c>
    </row>
    <row r="19" spans="2:16" ht="12.75">
      <c r="B19" s="22">
        <v>9</v>
      </c>
      <c r="C19" s="22">
        <v>4</v>
      </c>
      <c r="D19" s="22" t="s">
        <v>823</v>
      </c>
      <c r="E19" s="27"/>
      <c r="F19" s="105" t="s">
        <v>755</v>
      </c>
      <c r="G19" s="22">
        <f t="shared" si="1"/>
        <v>1</v>
      </c>
      <c r="H19" s="22" t="s">
        <v>860</v>
      </c>
      <c r="I19" s="22">
        <v>1</v>
      </c>
      <c r="J19" s="86" t="str">
        <f>9!$A$1</f>
        <v>CI</v>
      </c>
      <c r="K19" s="86">
        <f>IF(OR('Nastavení Online'!B14="x",'Nastavení Online'!B14="X"),1,0)</f>
        <v>0</v>
      </c>
      <c r="L19" s="86">
        <f t="shared" si="2"/>
        <v>0</v>
      </c>
      <c r="M19" s="86">
        <f t="shared" si="3"/>
        <v>0</v>
      </c>
      <c r="N19" s="85" t="str">
        <f t="shared" si="0"/>
        <v>Netestováno</v>
      </c>
      <c r="O19" s="87">
        <f t="shared" si="4"/>
      </c>
      <c r="P19" s="87">
        <f t="shared" si="5"/>
      </c>
    </row>
    <row r="20" spans="2:16" ht="12.75">
      <c r="B20" s="22">
        <v>10</v>
      </c>
      <c r="C20" s="22">
        <v>52</v>
      </c>
      <c r="D20" s="22" t="s">
        <v>822</v>
      </c>
      <c r="E20" s="27"/>
      <c r="F20" s="105" t="s">
        <v>766</v>
      </c>
      <c r="G20" s="22">
        <f t="shared" si="1"/>
        <v>1</v>
      </c>
      <c r="H20" s="22" t="s">
        <v>863</v>
      </c>
      <c r="I20" s="22">
        <v>2</v>
      </c>
      <c r="J20" s="86" t="str">
        <f>'10'!$A$1</f>
        <v>DIII</v>
      </c>
      <c r="K20" s="86">
        <f>IF(OR('Nastavení Online'!B15="x",'Nastavení Online'!B15="X"),1,0)</f>
        <v>1</v>
      </c>
      <c r="L20" s="86">
        <f t="shared" si="2"/>
        <v>7</v>
      </c>
      <c r="M20" s="86">
        <f t="shared" si="3"/>
        <v>7</v>
      </c>
      <c r="N20" s="85">
        <f t="shared" si="0"/>
        <v>0</v>
      </c>
      <c r="O20" s="87" t="str">
        <f t="shared" si="4"/>
        <v>N</v>
      </c>
      <c r="P20" s="87" t="str">
        <f t="shared" si="5"/>
        <v>N</v>
      </c>
    </row>
    <row r="21" spans="2:16" ht="12.75">
      <c r="B21" s="22">
        <v>11</v>
      </c>
      <c r="C21" s="22">
        <v>66</v>
      </c>
      <c r="D21" s="22" t="s">
        <v>822</v>
      </c>
      <c r="E21" s="27"/>
      <c r="F21" s="105" t="s">
        <v>754</v>
      </c>
      <c r="G21" s="22">
        <f t="shared" si="1"/>
        <v>1</v>
      </c>
      <c r="H21" s="22" t="s">
        <v>863</v>
      </c>
      <c r="I21" s="22">
        <v>2</v>
      </c>
      <c r="J21" s="86" t="str">
        <f>'11'!$A$1</f>
        <v>DII</v>
      </c>
      <c r="K21" s="86">
        <f>IF(OR('Nastavení Online'!B16="x",'Nastavení Online'!B16="X"),1,0)</f>
        <v>0</v>
      </c>
      <c r="L21" s="86">
        <f t="shared" si="2"/>
        <v>0</v>
      </c>
      <c r="M21" s="86">
        <f t="shared" si="3"/>
        <v>0</v>
      </c>
      <c r="N21" s="85" t="str">
        <f t="shared" si="0"/>
        <v>Netestováno</v>
      </c>
      <c r="O21" s="87">
        <f t="shared" si="4"/>
      </c>
      <c r="P21" s="87">
        <f t="shared" si="5"/>
      </c>
    </row>
    <row r="22" spans="2:16" ht="12.75">
      <c r="B22" s="22">
        <v>12</v>
      </c>
      <c r="C22" s="22">
        <v>57</v>
      </c>
      <c r="D22" s="22" t="s">
        <v>822</v>
      </c>
      <c r="E22" s="27"/>
      <c r="F22" s="105" t="s">
        <v>754</v>
      </c>
      <c r="G22" s="22">
        <f t="shared" si="1"/>
        <v>1</v>
      </c>
      <c r="H22" s="22" t="s">
        <v>863</v>
      </c>
      <c r="I22" s="22">
        <v>2</v>
      </c>
      <c r="J22" s="86" t="str">
        <f>'12'!$A$1</f>
        <v>DI</v>
      </c>
      <c r="K22" s="86">
        <f>IF(OR('Nastavení Online'!B17="x",'Nastavení Online'!B17="X"),1,0)</f>
        <v>0</v>
      </c>
      <c r="L22" s="86">
        <f t="shared" si="2"/>
        <v>0</v>
      </c>
      <c r="M22" s="86">
        <f t="shared" si="3"/>
        <v>0</v>
      </c>
      <c r="N22" s="85" t="str">
        <f t="shared" si="0"/>
        <v>Netestováno</v>
      </c>
      <c r="O22" s="87">
        <f t="shared" si="4"/>
      </c>
      <c r="P22" s="87">
        <f t="shared" si="5"/>
      </c>
    </row>
    <row r="23" spans="2:16" ht="12.75">
      <c r="B23" s="22">
        <v>13</v>
      </c>
      <c r="C23" s="22">
        <v>73</v>
      </c>
      <c r="D23" s="22" t="s">
        <v>822</v>
      </c>
      <c r="E23" s="27"/>
      <c r="F23" s="105" t="s">
        <v>755</v>
      </c>
      <c r="G23" s="22">
        <f t="shared" si="1"/>
        <v>1</v>
      </c>
      <c r="H23" s="22" t="s">
        <v>863</v>
      </c>
      <c r="I23" s="22">
        <v>3</v>
      </c>
      <c r="J23" s="86">
        <f>'13'!$A$1</f>
        <v>0</v>
      </c>
      <c r="K23" s="86">
        <f>IF(OR('Nastavení Online'!B18="x",'Nastavení Online'!B18="X"),1,0)</f>
        <v>0</v>
      </c>
      <c r="L23" s="86">
        <f t="shared" si="2"/>
        <v>0</v>
      </c>
      <c r="M23" s="86">
        <f t="shared" si="3"/>
        <v>0</v>
      </c>
      <c r="N23" s="85" t="str">
        <f t="shared" si="0"/>
        <v>Netestováno</v>
      </c>
      <c r="O23" s="87">
        <f t="shared" si="4"/>
      </c>
      <c r="P23" s="87">
        <f t="shared" si="5"/>
      </c>
    </row>
    <row r="24" spans="2:16" ht="12.75">
      <c r="B24" s="22">
        <v>14</v>
      </c>
      <c r="C24" s="22">
        <v>63</v>
      </c>
      <c r="D24" s="22" t="s">
        <v>822</v>
      </c>
      <c r="E24" s="27"/>
      <c r="F24" s="105" t="s">
        <v>754</v>
      </c>
      <c r="G24" s="22">
        <f t="shared" si="1"/>
        <v>1</v>
      </c>
      <c r="H24" s="22" t="s">
        <v>863</v>
      </c>
      <c r="I24" s="22">
        <v>3</v>
      </c>
      <c r="J24" s="86">
        <f>'14'!$A$1</f>
        <v>0</v>
      </c>
      <c r="K24" s="86">
        <f>IF(OR('Nastavení Online'!B19="x",'Nastavení Online'!B19="X"),1,0)</f>
        <v>0</v>
      </c>
      <c r="L24" s="86">
        <f t="shared" si="2"/>
        <v>0</v>
      </c>
      <c r="M24" s="86">
        <f t="shared" si="3"/>
        <v>0</v>
      </c>
      <c r="N24" s="85" t="str">
        <f t="shared" si="0"/>
        <v>Netestováno</v>
      </c>
      <c r="O24" s="87">
        <f t="shared" si="4"/>
      </c>
      <c r="P24" s="87">
        <f t="shared" si="5"/>
      </c>
    </row>
    <row r="25" spans="2:16" ht="12.75">
      <c r="B25" s="22">
        <v>15</v>
      </c>
      <c r="C25" s="22">
        <v>54</v>
      </c>
      <c r="D25" s="22" t="s">
        <v>822</v>
      </c>
      <c r="E25" s="27"/>
      <c r="F25" s="105" t="s">
        <v>754</v>
      </c>
      <c r="G25" s="22">
        <f t="shared" si="1"/>
        <v>1</v>
      </c>
      <c r="H25" s="22" t="s">
        <v>863</v>
      </c>
      <c r="I25" s="22">
        <v>2</v>
      </c>
      <c r="J25" s="86">
        <f>'15'!$A$1</f>
        <v>0</v>
      </c>
      <c r="K25" s="86">
        <f>IF(OR('Nastavení Online'!B20="x",'Nastavení Online'!B20="X"),1,0)</f>
        <v>0</v>
      </c>
      <c r="L25" s="86">
        <f t="shared" si="2"/>
        <v>0</v>
      </c>
      <c r="M25" s="86">
        <f t="shared" si="3"/>
        <v>0</v>
      </c>
      <c r="N25" s="85" t="str">
        <f t="shared" si="0"/>
        <v>Netestováno</v>
      </c>
      <c r="O25" s="87">
        <f t="shared" si="4"/>
      </c>
      <c r="P25" s="87">
        <f t="shared" si="5"/>
      </c>
    </row>
    <row r="26" spans="2:16" ht="12.75">
      <c r="B26" s="22">
        <v>16</v>
      </c>
      <c r="C26" s="22">
        <v>122</v>
      </c>
      <c r="D26" s="22" t="s">
        <v>583</v>
      </c>
      <c r="E26" s="27"/>
      <c r="F26" s="105" t="s">
        <v>754</v>
      </c>
      <c r="G26" s="22">
        <f t="shared" si="1"/>
        <v>1</v>
      </c>
      <c r="H26" s="22" t="s">
        <v>866</v>
      </c>
      <c r="I26" s="22">
        <v>1</v>
      </c>
      <c r="J26" s="86">
        <f>'16'!$A$1</f>
        <v>0</v>
      </c>
      <c r="K26" s="86">
        <f>IF(OR('Nastavení Online'!B21="x",'Nastavení Online'!B21="X"),1,0)</f>
        <v>0</v>
      </c>
      <c r="L26" s="86">
        <f t="shared" si="2"/>
        <v>0</v>
      </c>
      <c r="M26" s="86">
        <f t="shared" si="3"/>
        <v>0</v>
      </c>
      <c r="N26" s="85" t="str">
        <f t="shared" si="0"/>
        <v>Netestováno</v>
      </c>
      <c r="O26" s="87">
        <f t="shared" si="4"/>
      </c>
      <c r="P26" s="87">
        <f t="shared" si="5"/>
      </c>
    </row>
    <row r="27" spans="2:16" ht="12.75">
      <c r="B27" s="22">
        <v>17</v>
      </c>
      <c r="C27" s="22">
        <v>113</v>
      </c>
      <c r="D27" s="22" t="s">
        <v>583</v>
      </c>
      <c r="E27" s="27"/>
      <c r="F27" s="105" t="s">
        <v>754</v>
      </c>
      <c r="G27" s="22">
        <f t="shared" si="1"/>
        <v>1</v>
      </c>
      <c r="H27" s="22" t="s">
        <v>866</v>
      </c>
      <c r="I27" s="22">
        <v>2</v>
      </c>
      <c r="J27" s="86">
        <f>'17'!$A$1</f>
        <v>0</v>
      </c>
      <c r="K27" s="86">
        <f>IF(OR('Nastavení Online'!B22="x",'Nastavení Online'!B22="X"),1,0)</f>
        <v>0</v>
      </c>
      <c r="L27" s="86">
        <f t="shared" si="2"/>
        <v>0</v>
      </c>
      <c r="M27" s="86">
        <f t="shared" si="3"/>
        <v>0</v>
      </c>
      <c r="N27" s="85" t="str">
        <f t="shared" si="0"/>
        <v>Netestováno</v>
      </c>
      <c r="O27" s="87">
        <f t="shared" si="4"/>
      </c>
      <c r="P27" s="87">
        <f t="shared" si="5"/>
      </c>
    </row>
    <row r="28" spans="2:16" ht="12.75">
      <c r="B28" s="22">
        <v>18</v>
      </c>
      <c r="C28" s="22">
        <v>109</v>
      </c>
      <c r="D28" s="22" t="s">
        <v>583</v>
      </c>
      <c r="E28" s="27"/>
      <c r="F28" s="105" t="s">
        <v>766</v>
      </c>
      <c r="G28" s="22">
        <f t="shared" si="1"/>
        <v>1</v>
      </c>
      <c r="H28" s="22" t="s">
        <v>866</v>
      </c>
      <c r="I28" s="22">
        <v>3</v>
      </c>
      <c r="J28" s="86">
        <f>'18'!$A$1</f>
        <v>0</v>
      </c>
      <c r="K28" s="86">
        <f>IF(OR('Nastavení Online'!B23="x",'Nastavení Online'!B23="X"),1,0)</f>
        <v>0</v>
      </c>
      <c r="L28" s="86">
        <f t="shared" si="2"/>
        <v>0</v>
      </c>
      <c r="M28" s="86">
        <f t="shared" si="3"/>
        <v>0</v>
      </c>
      <c r="N28" s="85" t="str">
        <f t="shared" si="0"/>
        <v>Netestováno</v>
      </c>
      <c r="O28" s="87">
        <f t="shared" si="4"/>
      </c>
      <c r="P28" s="87">
        <f t="shared" si="5"/>
      </c>
    </row>
    <row r="29" spans="2:16" ht="12.75">
      <c r="B29" s="22">
        <v>19</v>
      </c>
      <c r="C29" s="22">
        <v>124</v>
      </c>
      <c r="D29" s="22" t="s">
        <v>583</v>
      </c>
      <c r="E29" s="27"/>
      <c r="F29" s="105" t="s">
        <v>754</v>
      </c>
      <c r="G29" s="22">
        <f t="shared" si="1"/>
        <v>1</v>
      </c>
      <c r="H29" s="22" t="s">
        <v>866</v>
      </c>
      <c r="I29" s="22">
        <v>2</v>
      </c>
      <c r="J29" s="86">
        <f>'19'!$A$1</f>
        <v>0</v>
      </c>
      <c r="K29" s="86">
        <f>IF(OR('Nastavení Online'!B24="x",'Nastavení Online'!B24="X"),1,0)</f>
        <v>0</v>
      </c>
      <c r="L29" s="86">
        <f t="shared" si="2"/>
        <v>0</v>
      </c>
      <c r="M29" s="86">
        <f t="shared" si="3"/>
        <v>0</v>
      </c>
      <c r="N29" s="85" t="str">
        <f t="shared" si="0"/>
        <v>Netestováno</v>
      </c>
      <c r="O29" s="87">
        <f t="shared" si="4"/>
      </c>
      <c r="P29" s="87">
        <f t="shared" si="5"/>
      </c>
    </row>
    <row r="30" spans="2:16" ht="12.75">
      <c r="B30" s="22">
        <v>20</v>
      </c>
      <c r="C30" s="22">
        <v>111</v>
      </c>
      <c r="D30" s="22" t="s">
        <v>583</v>
      </c>
      <c r="E30" s="27"/>
      <c r="F30" s="105" t="s">
        <v>766</v>
      </c>
      <c r="G30" s="22">
        <f t="shared" si="1"/>
        <v>1</v>
      </c>
      <c r="H30" s="22" t="s">
        <v>866</v>
      </c>
      <c r="I30" s="22">
        <v>2</v>
      </c>
      <c r="J30" s="86">
        <f>'20'!$A$1</f>
        <v>0</v>
      </c>
      <c r="K30" s="86">
        <f>IF(OR('Nastavení Online'!B25="x",'Nastavení Online'!B25="X"),1,0)</f>
        <v>0</v>
      </c>
      <c r="L30" s="86">
        <f t="shared" si="2"/>
        <v>0</v>
      </c>
      <c r="M30" s="86">
        <f t="shared" si="3"/>
        <v>0</v>
      </c>
      <c r="N30" s="85" t="str">
        <f t="shared" si="0"/>
        <v>Netestováno</v>
      </c>
      <c r="O30" s="87">
        <f t="shared" si="4"/>
      </c>
      <c r="P30" s="87">
        <f t="shared" si="5"/>
      </c>
    </row>
    <row r="31" spans="2:16" ht="12.75">
      <c r="B31" s="22">
        <v>21</v>
      </c>
      <c r="C31" s="22">
        <v>128</v>
      </c>
      <c r="D31" s="22" t="s">
        <v>583</v>
      </c>
      <c r="E31" s="27"/>
      <c r="F31" s="105" t="s">
        <v>755</v>
      </c>
      <c r="G31" s="22">
        <f t="shared" si="1"/>
        <v>1</v>
      </c>
      <c r="H31" s="22" t="s">
        <v>866</v>
      </c>
      <c r="I31" s="22">
        <v>1</v>
      </c>
      <c r="J31" s="86" t="s">
        <v>708</v>
      </c>
      <c r="K31" s="86">
        <f>SUM(K11,K14,K17,K20,K23,K26,K29,K30)</f>
        <v>4</v>
      </c>
      <c r="L31" s="86">
        <f>SUM(L11:L30)</f>
        <v>30</v>
      </c>
      <c r="M31" s="86">
        <f>SUM(M11:M30)</f>
        <v>30</v>
      </c>
      <c r="N31" s="85">
        <f t="shared" si="0"/>
        <v>0</v>
      </c>
      <c r="O31" s="87" t="str">
        <f t="shared" si="4"/>
        <v>N</v>
      </c>
      <c r="P31" s="87" t="str">
        <f t="shared" si="5"/>
        <v>N</v>
      </c>
    </row>
    <row r="32" spans="2:9" ht="12.75">
      <c r="B32" s="22">
        <v>22</v>
      </c>
      <c r="C32" s="22">
        <v>120</v>
      </c>
      <c r="D32" s="22" t="s">
        <v>583</v>
      </c>
      <c r="E32" s="27"/>
      <c r="F32" s="105" t="s">
        <v>766</v>
      </c>
      <c r="G32" s="22">
        <f t="shared" si="1"/>
        <v>1</v>
      </c>
      <c r="H32" s="22" t="s">
        <v>866</v>
      </c>
      <c r="I32" s="22">
        <v>2</v>
      </c>
    </row>
    <row r="33" spans="2:9" ht="12.75">
      <c r="B33" s="22">
        <v>23</v>
      </c>
      <c r="C33" s="22">
        <v>104</v>
      </c>
      <c r="D33" s="22" t="s">
        <v>583</v>
      </c>
      <c r="E33" s="27"/>
      <c r="F33" s="105" t="s">
        <v>755</v>
      </c>
      <c r="G33" s="22">
        <f t="shared" si="1"/>
        <v>1</v>
      </c>
      <c r="H33" s="22" t="s">
        <v>866</v>
      </c>
      <c r="I33" s="22">
        <v>1</v>
      </c>
    </row>
    <row r="34" spans="2:9" ht="12.75">
      <c r="B34" s="22">
        <v>24</v>
      </c>
      <c r="C34" s="22">
        <v>153</v>
      </c>
      <c r="D34" s="22" t="s">
        <v>824</v>
      </c>
      <c r="E34" s="27"/>
      <c r="F34" s="105" t="s">
        <v>755</v>
      </c>
      <c r="G34" s="22">
        <f t="shared" si="1"/>
        <v>1</v>
      </c>
      <c r="H34" s="22" t="s">
        <v>869</v>
      </c>
      <c r="I34" s="22">
        <v>2</v>
      </c>
    </row>
    <row r="35" spans="2:16" ht="12.75">
      <c r="B35" s="22">
        <v>25</v>
      </c>
      <c r="C35" s="22">
        <v>179</v>
      </c>
      <c r="D35" s="22" t="s">
        <v>824</v>
      </c>
      <c r="E35" s="27"/>
      <c r="F35" s="105" t="s">
        <v>766</v>
      </c>
      <c r="G35" s="22">
        <f t="shared" si="1"/>
        <v>1</v>
      </c>
      <c r="H35" s="22" t="s">
        <v>869</v>
      </c>
      <c r="I35" s="22">
        <v>2</v>
      </c>
      <c r="N35" s="85"/>
      <c r="O35" s="85"/>
      <c r="P35" s="85"/>
    </row>
    <row r="36" spans="2:16" ht="12.75">
      <c r="B36" s="22">
        <v>26</v>
      </c>
      <c r="C36" s="22">
        <v>165</v>
      </c>
      <c r="D36" s="22" t="s">
        <v>824</v>
      </c>
      <c r="E36" s="27"/>
      <c r="F36" s="105" t="s">
        <v>755</v>
      </c>
      <c r="G36" s="22">
        <f t="shared" si="1"/>
        <v>1</v>
      </c>
      <c r="H36" s="22" t="s">
        <v>869</v>
      </c>
      <c r="I36" s="27">
        <v>3</v>
      </c>
      <c r="N36" s="85"/>
      <c r="O36" s="85"/>
      <c r="P36" s="85"/>
    </row>
    <row r="37" spans="2:16" ht="12.75">
      <c r="B37" s="22">
        <v>27</v>
      </c>
      <c r="C37" s="22">
        <v>157</v>
      </c>
      <c r="D37" s="22" t="s">
        <v>824</v>
      </c>
      <c r="E37" s="27"/>
      <c r="F37" s="105" t="s">
        <v>755</v>
      </c>
      <c r="G37" s="22">
        <f t="shared" si="1"/>
        <v>1</v>
      </c>
      <c r="H37" s="22" t="s">
        <v>869</v>
      </c>
      <c r="I37" s="22">
        <v>2</v>
      </c>
      <c r="N37" s="85"/>
      <c r="O37" s="85"/>
      <c r="P37" s="85"/>
    </row>
    <row r="38" spans="2:16" ht="12.75">
      <c r="B38" s="22">
        <v>28</v>
      </c>
      <c r="C38" s="22">
        <v>163</v>
      </c>
      <c r="D38" s="22" t="s">
        <v>824</v>
      </c>
      <c r="E38" s="27"/>
      <c r="F38" s="105" t="s">
        <v>766</v>
      </c>
      <c r="G38" s="22">
        <f t="shared" si="1"/>
        <v>1</v>
      </c>
      <c r="H38" s="22" t="s">
        <v>869</v>
      </c>
      <c r="I38" s="22">
        <v>2</v>
      </c>
      <c r="N38" s="85"/>
      <c r="O38" s="85"/>
      <c r="P38" s="85"/>
    </row>
    <row r="39" spans="2:16" ht="12.75">
      <c r="B39" s="22">
        <v>29</v>
      </c>
      <c r="C39" s="22">
        <v>155</v>
      </c>
      <c r="D39" s="22" t="s">
        <v>824</v>
      </c>
      <c r="E39" s="27"/>
      <c r="F39" s="105" t="s">
        <v>766</v>
      </c>
      <c r="G39" s="22">
        <f t="shared" si="1"/>
        <v>1</v>
      </c>
      <c r="H39" s="22" t="s">
        <v>869</v>
      </c>
      <c r="I39" s="22">
        <v>2</v>
      </c>
      <c r="N39" s="85"/>
      <c r="O39" s="85"/>
      <c r="P39" s="85"/>
    </row>
    <row r="40" spans="2:9" ht="12.75">
      <c r="B40" s="22">
        <v>30</v>
      </c>
      <c r="C40" s="22">
        <v>167</v>
      </c>
      <c r="D40" s="22" t="s">
        <v>824</v>
      </c>
      <c r="E40" s="27"/>
      <c r="F40" s="105" t="s">
        <v>755</v>
      </c>
      <c r="G40" s="22">
        <f t="shared" si="1"/>
        <v>1</v>
      </c>
      <c r="H40" s="22" t="s">
        <v>869</v>
      </c>
      <c r="I40" s="22">
        <v>3</v>
      </c>
    </row>
    <row r="41" spans="5:7" ht="12.75">
      <c r="E41" s="27"/>
      <c r="F41" s="105"/>
      <c r="G41" s="22">
        <f t="shared" si="1"/>
      </c>
    </row>
    <row r="42" spans="5:7" ht="12.75">
      <c r="E42" s="27"/>
      <c r="F42" s="105"/>
      <c r="G42" s="22">
        <f t="shared" si="1"/>
      </c>
    </row>
    <row r="43" spans="5:7" ht="12.75">
      <c r="E43" s="27"/>
      <c r="F43" s="105"/>
      <c r="G43" s="22">
        <f t="shared" si="1"/>
      </c>
    </row>
    <row r="44" spans="5:7" ht="12.75">
      <c r="E44" s="27"/>
      <c r="F44" s="105"/>
      <c r="G44" s="22">
        <f t="shared" si="1"/>
      </c>
    </row>
    <row r="45" spans="5:7" ht="12.75">
      <c r="E45" s="27"/>
      <c r="F45" s="105"/>
      <c r="G45" s="22">
        <f t="shared" si="1"/>
      </c>
    </row>
    <row r="46" spans="5:7" ht="12.75">
      <c r="E46" s="27"/>
      <c r="F46" s="105"/>
      <c r="G46" s="22">
        <f t="shared" si="1"/>
      </c>
    </row>
    <row r="47" spans="5:7" ht="12.75">
      <c r="E47" s="27"/>
      <c r="F47" s="105"/>
      <c r="G47" s="22">
        <f t="shared" si="1"/>
      </c>
    </row>
    <row r="48" spans="5:7" ht="12.75">
      <c r="E48" s="27"/>
      <c r="F48" s="105"/>
      <c r="G48" s="22">
        <f t="shared" si="1"/>
      </c>
    </row>
    <row r="49" spans="5:7" ht="12.75">
      <c r="E49" s="27"/>
      <c r="F49" s="105"/>
      <c r="G49" s="22">
        <f t="shared" si="1"/>
      </c>
    </row>
    <row r="50" spans="5:7" ht="12.75">
      <c r="E50" s="27"/>
      <c r="F50" s="105"/>
      <c r="G50" s="22">
        <f t="shared" si="1"/>
      </c>
    </row>
    <row r="51" spans="5:7" ht="12.75">
      <c r="E51" s="27"/>
      <c r="F51" s="105"/>
      <c r="G51" s="22">
        <f t="shared" si="1"/>
      </c>
    </row>
    <row r="52" spans="5:7" ht="12.75">
      <c r="E52" s="27"/>
      <c r="F52" s="105"/>
      <c r="G52" s="22">
        <f t="shared" si="1"/>
      </c>
    </row>
    <row r="53" spans="5:7" ht="12.75">
      <c r="E53" s="27"/>
      <c r="F53" s="105"/>
      <c r="G53" s="22">
        <f t="shared" si="1"/>
      </c>
    </row>
    <row r="54" spans="5:7" ht="12.75">
      <c r="E54" s="27"/>
      <c r="F54" s="105"/>
      <c r="G54" s="22">
        <f t="shared" si="1"/>
      </c>
    </row>
    <row r="55" spans="5:7" ht="12.75">
      <c r="E55" s="27"/>
      <c r="F55" s="105"/>
      <c r="G55" s="22">
        <f t="shared" si="1"/>
      </c>
    </row>
    <row r="56" spans="5:7" ht="12.75">
      <c r="E56" s="27"/>
      <c r="F56" s="105"/>
      <c r="G56" s="22">
        <f t="shared" si="1"/>
      </c>
    </row>
    <row r="57" spans="5:7" ht="12.75">
      <c r="E57" s="27"/>
      <c r="F57" s="105"/>
      <c r="G57" s="22">
        <f t="shared" si="1"/>
      </c>
    </row>
    <row r="58" spans="5:7" ht="12.75">
      <c r="E58" s="27"/>
      <c r="F58" s="105"/>
      <c r="G58" s="22">
        <f t="shared" si="1"/>
      </c>
    </row>
    <row r="59" spans="5:7" ht="12.75">
      <c r="E59" s="27"/>
      <c r="F59" s="105"/>
      <c r="G59" s="22">
        <f t="shared" si="1"/>
      </c>
    </row>
    <row r="60" spans="5:7" ht="12.75">
      <c r="E60" s="27"/>
      <c r="F60" s="105"/>
      <c r="G60" s="22">
        <f t="shared" si="1"/>
      </c>
    </row>
    <row r="61" spans="5:7" ht="12.75">
      <c r="E61" s="27"/>
      <c r="F61" s="105"/>
      <c r="G61" s="22">
        <f t="shared" si="1"/>
      </c>
    </row>
    <row r="62" spans="5:7" ht="12.75">
      <c r="E62" s="27"/>
      <c r="F62" s="105"/>
      <c r="G62" s="22">
        <f t="shared" si="1"/>
      </c>
    </row>
    <row r="63" spans="5:7" ht="12.75">
      <c r="E63" s="27"/>
      <c r="F63" s="105"/>
      <c r="G63" s="22">
        <f t="shared" si="1"/>
      </c>
    </row>
    <row r="64" spans="5:7" ht="12.75">
      <c r="E64" s="27"/>
      <c r="F64" s="105"/>
      <c r="G64" s="22">
        <f t="shared" si="1"/>
      </c>
    </row>
    <row r="65" spans="5:7" ht="12.75">
      <c r="E65" s="27"/>
      <c r="F65" s="105"/>
      <c r="G65" s="22">
        <f t="shared" si="1"/>
      </c>
    </row>
    <row r="66" spans="5:7" ht="12.75">
      <c r="E66" s="27"/>
      <c r="F66" s="105"/>
      <c r="G66" s="22">
        <f t="shared" si="1"/>
      </c>
    </row>
    <row r="67" spans="5:7" ht="12.75">
      <c r="E67" s="27"/>
      <c r="F67" s="105"/>
      <c r="G67" s="22">
        <f t="shared" si="1"/>
      </c>
    </row>
    <row r="68" spans="5:7" ht="12.75">
      <c r="E68" s="27"/>
      <c r="F68" s="105"/>
      <c r="G68" s="22">
        <f t="shared" si="1"/>
      </c>
    </row>
    <row r="69" spans="5:7" ht="12.75">
      <c r="E69" s="27"/>
      <c r="F69" s="105"/>
      <c r="G69" s="22">
        <f t="shared" si="1"/>
      </c>
    </row>
    <row r="70" spans="5:7" ht="12.75">
      <c r="E70" s="27"/>
      <c r="F70" s="105"/>
      <c r="G70" s="22">
        <f t="shared" si="1"/>
      </c>
    </row>
    <row r="71" spans="5:7" ht="12.75">
      <c r="E71" s="27"/>
      <c r="F71" s="105"/>
      <c r="G71" s="22">
        <f t="shared" si="1"/>
      </c>
    </row>
    <row r="72" spans="5:7" ht="12.75">
      <c r="E72" s="27"/>
      <c r="F72" s="105"/>
      <c r="G72" s="22">
        <f t="shared" si="1"/>
      </c>
    </row>
    <row r="73" spans="5:7" ht="12.75">
      <c r="E73" s="27"/>
      <c r="F73" s="105"/>
      <c r="G73" s="22">
        <f t="shared" si="1"/>
      </c>
    </row>
    <row r="74" spans="5:7" ht="12.75">
      <c r="E74" s="27"/>
      <c r="F74" s="105"/>
      <c r="G74" s="22">
        <f t="shared" si="1"/>
      </c>
    </row>
    <row r="75" spans="5:7" ht="12.75">
      <c r="E75" s="27"/>
      <c r="F75" s="105"/>
      <c r="G75" s="22">
        <f t="shared" si="1"/>
      </c>
    </row>
    <row r="76" spans="5:7" ht="12.75">
      <c r="E76" s="27"/>
      <c r="F76" s="105"/>
      <c r="G76" s="22">
        <f aca="true" t="shared" si="6" ref="G76:G139">IF(B76="","",IF(E76&lt;&gt;F76,1,0))</f>
      </c>
    </row>
    <row r="77" spans="5:7" ht="12.75">
      <c r="E77" s="27"/>
      <c r="F77" s="105"/>
      <c r="G77" s="22">
        <f t="shared" si="6"/>
      </c>
    </row>
    <row r="78" spans="5:7" ht="12.75">
      <c r="E78" s="27"/>
      <c r="F78" s="105"/>
      <c r="G78" s="22">
        <f t="shared" si="6"/>
      </c>
    </row>
    <row r="79" spans="5:7" ht="12.75">
      <c r="E79" s="27"/>
      <c r="F79" s="105"/>
      <c r="G79" s="22">
        <f t="shared" si="6"/>
      </c>
    </row>
    <row r="80" spans="5:7" ht="12.75">
      <c r="E80" s="27"/>
      <c r="F80" s="105"/>
      <c r="G80" s="22">
        <f t="shared" si="6"/>
      </c>
    </row>
    <row r="81" spans="5:7" ht="12.75">
      <c r="E81" s="27"/>
      <c r="F81" s="105"/>
      <c r="G81" s="22">
        <f t="shared" si="6"/>
      </c>
    </row>
    <row r="82" spans="5:7" ht="12.75">
      <c r="E82" s="27"/>
      <c r="F82" s="105"/>
      <c r="G82" s="22">
        <f t="shared" si="6"/>
      </c>
    </row>
    <row r="83" spans="5:7" ht="12.75">
      <c r="E83" s="27"/>
      <c r="F83" s="105"/>
      <c r="G83" s="22">
        <f t="shared" si="6"/>
      </c>
    </row>
    <row r="84" spans="5:7" ht="12.75">
      <c r="E84" s="27"/>
      <c r="F84" s="105"/>
      <c r="G84" s="22">
        <f t="shared" si="6"/>
      </c>
    </row>
    <row r="85" spans="5:7" ht="12.75">
      <c r="E85" s="27"/>
      <c r="F85" s="105"/>
      <c r="G85" s="22">
        <f t="shared" si="6"/>
      </c>
    </row>
    <row r="86" spans="5:7" ht="12.75">
      <c r="E86" s="27"/>
      <c r="F86" s="105"/>
      <c r="G86" s="22">
        <f t="shared" si="6"/>
      </c>
    </row>
    <row r="87" spans="5:7" ht="12.75">
      <c r="E87" s="27"/>
      <c r="F87" s="105"/>
      <c r="G87" s="22">
        <f t="shared" si="6"/>
      </c>
    </row>
    <row r="88" spans="5:7" ht="12.75">
      <c r="E88" s="27"/>
      <c r="F88" s="105"/>
      <c r="G88" s="22">
        <f t="shared" si="6"/>
      </c>
    </row>
    <row r="89" spans="5:7" ht="12.75">
      <c r="E89" s="27"/>
      <c r="F89" s="105"/>
      <c r="G89" s="22">
        <f t="shared" si="6"/>
      </c>
    </row>
    <row r="90" spans="5:7" ht="12.75">
      <c r="E90" s="27"/>
      <c r="F90" s="105"/>
      <c r="G90" s="22">
        <f t="shared" si="6"/>
      </c>
    </row>
    <row r="91" spans="5:7" ht="12.75">
      <c r="E91" s="27"/>
      <c r="F91" s="105"/>
      <c r="G91" s="22">
        <f t="shared" si="6"/>
      </c>
    </row>
    <row r="92" spans="5:7" ht="12.75">
      <c r="E92" s="27"/>
      <c r="F92" s="105"/>
      <c r="G92" s="22">
        <f t="shared" si="6"/>
      </c>
    </row>
    <row r="93" spans="5:7" ht="12.75">
      <c r="E93" s="27"/>
      <c r="F93" s="105"/>
      <c r="G93" s="22">
        <f t="shared" si="6"/>
      </c>
    </row>
    <row r="94" spans="5:7" ht="12.75">
      <c r="E94" s="27"/>
      <c r="F94" s="105"/>
      <c r="G94" s="22">
        <f t="shared" si="6"/>
      </c>
    </row>
    <row r="95" spans="5:7" ht="12.75">
      <c r="E95" s="27"/>
      <c r="F95" s="105"/>
      <c r="G95" s="22">
        <f t="shared" si="6"/>
      </c>
    </row>
    <row r="96" spans="5:7" ht="12.75">
      <c r="E96" s="27"/>
      <c r="F96" s="105"/>
      <c r="G96" s="22">
        <f t="shared" si="6"/>
      </c>
    </row>
    <row r="97" spans="5:7" ht="12.75">
      <c r="E97" s="27"/>
      <c r="F97" s="105"/>
      <c r="G97" s="22">
        <f t="shared" si="6"/>
      </c>
    </row>
    <row r="98" spans="5:7" ht="12.75">
      <c r="E98" s="27"/>
      <c r="F98" s="105"/>
      <c r="G98" s="22">
        <f t="shared" si="6"/>
      </c>
    </row>
    <row r="99" spans="5:7" ht="12.75">
      <c r="E99" s="27"/>
      <c r="F99" s="105"/>
      <c r="G99" s="22">
        <f t="shared" si="6"/>
      </c>
    </row>
    <row r="100" spans="5:7" ht="12.75">
      <c r="E100" s="27"/>
      <c r="F100" s="105"/>
      <c r="G100" s="22">
        <f t="shared" si="6"/>
      </c>
    </row>
    <row r="101" spans="5:7" ht="12.75">
      <c r="E101" s="27"/>
      <c r="F101" s="105"/>
      <c r="G101" s="22">
        <f t="shared" si="6"/>
      </c>
    </row>
    <row r="102" spans="5:7" ht="12.75">
      <c r="E102" s="27"/>
      <c r="F102" s="105"/>
      <c r="G102" s="22">
        <f t="shared" si="6"/>
      </c>
    </row>
    <row r="103" spans="5:7" ht="12.75">
      <c r="E103" s="27"/>
      <c r="F103" s="105"/>
      <c r="G103" s="22">
        <f t="shared" si="6"/>
      </c>
    </row>
    <row r="104" spans="5:7" ht="12.75">
      <c r="E104" s="27"/>
      <c r="F104" s="105"/>
      <c r="G104" s="22">
        <f t="shared" si="6"/>
      </c>
    </row>
    <row r="105" spans="5:7" ht="12.75">
      <c r="E105" s="27"/>
      <c r="F105" s="105"/>
      <c r="G105" s="22">
        <f t="shared" si="6"/>
      </c>
    </row>
    <row r="106" spans="5:7" ht="12.75">
      <c r="E106" s="27"/>
      <c r="F106" s="105"/>
      <c r="G106" s="22">
        <f t="shared" si="6"/>
      </c>
    </row>
    <row r="107" spans="5:7" ht="12.75">
      <c r="E107" s="27"/>
      <c r="F107" s="105"/>
      <c r="G107" s="22">
        <f t="shared" si="6"/>
      </c>
    </row>
    <row r="108" spans="5:7" ht="12.75">
      <c r="E108" s="105"/>
      <c r="F108" s="105"/>
      <c r="G108" s="22">
        <f t="shared" si="6"/>
      </c>
    </row>
    <row r="109" spans="5:7" ht="12.75">
      <c r="E109" s="105"/>
      <c r="F109" s="105"/>
      <c r="G109" s="22">
        <f t="shared" si="6"/>
      </c>
    </row>
    <row r="110" spans="5:7" ht="12.75">
      <c r="E110" s="105"/>
      <c r="F110" s="105"/>
      <c r="G110" s="22">
        <f t="shared" si="6"/>
      </c>
    </row>
    <row r="111" spans="5:7" ht="12.75">
      <c r="E111" s="105"/>
      <c r="F111" s="105"/>
      <c r="G111" s="22">
        <f t="shared" si="6"/>
      </c>
    </row>
    <row r="112" spans="5:7" ht="12.75">
      <c r="E112" s="105"/>
      <c r="F112" s="105"/>
      <c r="G112" s="22">
        <f t="shared" si="6"/>
      </c>
    </row>
    <row r="113" spans="5:7" ht="12.75">
      <c r="E113" s="105"/>
      <c r="F113" s="105"/>
      <c r="G113" s="22">
        <f t="shared" si="6"/>
      </c>
    </row>
    <row r="114" spans="5:7" ht="12.75">
      <c r="E114" s="105"/>
      <c r="F114" s="105"/>
      <c r="G114" s="22">
        <f t="shared" si="6"/>
      </c>
    </row>
    <row r="115" spans="5:7" ht="12.75">
      <c r="E115" s="105"/>
      <c r="F115" s="105"/>
      <c r="G115" s="22">
        <f t="shared" si="6"/>
      </c>
    </row>
    <row r="116" spans="5:7" ht="12.75">
      <c r="E116" s="105"/>
      <c r="F116" s="105"/>
      <c r="G116" s="22">
        <f t="shared" si="6"/>
      </c>
    </row>
    <row r="117" spans="5:7" ht="12.75">
      <c r="E117" s="105"/>
      <c r="F117" s="105"/>
      <c r="G117" s="22">
        <f t="shared" si="6"/>
      </c>
    </row>
    <row r="118" spans="5:7" ht="12.75">
      <c r="E118" s="105"/>
      <c r="F118" s="105"/>
      <c r="G118" s="22">
        <f t="shared" si="6"/>
      </c>
    </row>
    <row r="119" spans="5:7" ht="12.75">
      <c r="E119" s="105"/>
      <c r="F119" s="105"/>
      <c r="G119" s="22">
        <f t="shared" si="6"/>
      </c>
    </row>
    <row r="120" spans="5:7" ht="12.75">
      <c r="E120" s="105"/>
      <c r="F120" s="105"/>
      <c r="G120" s="22">
        <f t="shared" si="6"/>
      </c>
    </row>
    <row r="121" spans="5:7" ht="12.75">
      <c r="E121" s="105"/>
      <c r="F121" s="105"/>
      <c r="G121" s="22">
        <f t="shared" si="6"/>
      </c>
    </row>
    <row r="122" spans="5:7" ht="12.75">
      <c r="E122" s="105"/>
      <c r="F122" s="105"/>
      <c r="G122" s="22">
        <f t="shared" si="6"/>
      </c>
    </row>
    <row r="123" spans="5:7" ht="12.75">
      <c r="E123" s="105"/>
      <c r="F123" s="105"/>
      <c r="G123" s="22">
        <f t="shared" si="6"/>
      </c>
    </row>
    <row r="124" spans="5:7" ht="12.75">
      <c r="E124" s="105"/>
      <c r="F124" s="105"/>
      <c r="G124" s="22">
        <f t="shared" si="6"/>
      </c>
    </row>
    <row r="125" spans="5:7" ht="12.75">
      <c r="E125" s="105"/>
      <c r="F125" s="105"/>
      <c r="G125" s="22">
        <f t="shared" si="6"/>
      </c>
    </row>
    <row r="126" spans="5:7" ht="12.75">
      <c r="E126" s="105"/>
      <c r="F126" s="105"/>
      <c r="G126" s="22">
        <f t="shared" si="6"/>
      </c>
    </row>
    <row r="127" spans="5:7" ht="12.75">
      <c r="E127" s="105"/>
      <c r="F127" s="105"/>
      <c r="G127" s="22">
        <f t="shared" si="6"/>
      </c>
    </row>
    <row r="128" spans="5:7" ht="12.75">
      <c r="E128" s="105"/>
      <c r="F128" s="105"/>
      <c r="G128" s="22">
        <f t="shared" si="6"/>
      </c>
    </row>
    <row r="129" spans="5:7" ht="12.75">
      <c r="E129" s="105"/>
      <c r="F129" s="105"/>
      <c r="G129" s="22">
        <f t="shared" si="6"/>
      </c>
    </row>
    <row r="130" spans="5:7" ht="12.75">
      <c r="E130" s="105"/>
      <c r="F130" s="105"/>
      <c r="G130" s="22">
        <f t="shared" si="6"/>
      </c>
    </row>
    <row r="131" spans="5:7" ht="12.75">
      <c r="E131" s="105"/>
      <c r="F131" s="105"/>
      <c r="G131" s="22">
        <f t="shared" si="6"/>
      </c>
    </row>
    <row r="132" spans="5:7" ht="12.75">
      <c r="E132" s="105"/>
      <c r="F132" s="105"/>
      <c r="G132" s="22">
        <f t="shared" si="6"/>
      </c>
    </row>
    <row r="133" spans="5:7" ht="12.75">
      <c r="E133" s="105"/>
      <c r="F133" s="105"/>
      <c r="G133" s="22">
        <f t="shared" si="6"/>
      </c>
    </row>
    <row r="134" spans="5:7" ht="12.75">
      <c r="E134" s="105"/>
      <c r="F134" s="105"/>
      <c r="G134" s="22">
        <f t="shared" si="6"/>
      </c>
    </row>
    <row r="135" spans="5:7" ht="12.75">
      <c r="E135" s="105"/>
      <c r="F135" s="105"/>
      <c r="G135" s="22">
        <f t="shared" si="6"/>
      </c>
    </row>
    <row r="136" spans="5:7" ht="12.75">
      <c r="E136" s="105"/>
      <c r="F136" s="105"/>
      <c r="G136" s="22">
        <f t="shared" si="6"/>
      </c>
    </row>
    <row r="137" spans="5:7" ht="12.75">
      <c r="E137" s="105"/>
      <c r="F137" s="105"/>
      <c r="G137" s="22">
        <f t="shared" si="6"/>
      </c>
    </row>
    <row r="138" spans="5:7" ht="12.75">
      <c r="E138" s="105"/>
      <c r="F138" s="105"/>
      <c r="G138" s="22">
        <f t="shared" si="6"/>
      </c>
    </row>
    <row r="139" spans="5:7" ht="12.75">
      <c r="E139" s="105"/>
      <c r="F139" s="105"/>
      <c r="G139" s="22">
        <f t="shared" si="6"/>
      </c>
    </row>
    <row r="140" spans="5:7" ht="12.75">
      <c r="E140" s="105"/>
      <c r="F140" s="105"/>
      <c r="G140" s="22">
        <f aca="true" t="shared" si="7" ref="G140:G170">IF(B140="","",IF(E140&lt;&gt;F140,1,0))</f>
      </c>
    </row>
    <row r="141" spans="5:7" ht="12.75">
      <c r="E141" s="105"/>
      <c r="F141" s="105"/>
      <c r="G141" s="22">
        <f t="shared" si="7"/>
      </c>
    </row>
    <row r="142" spans="5:7" ht="12.75">
      <c r="E142" s="105"/>
      <c r="F142" s="105"/>
      <c r="G142" s="22">
        <f t="shared" si="7"/>
      </c>
    </row>
    <row r="143" spans="5:7" ht="12.75">
      <c r="E143" s="105"/>
      <c r="F143" s="105"/>
      <c r="G143" s="22">
        <f t="shared" si="7"/>
      </c>
    </row>
    <row r="144" spans="5:7" ht="12.75">
      <c r="E144" s="105"/>
      <c r="F144" s="105"/>
      <c r="G144" s="22">
        <f t="shared" si="7"/>
      </c>
    </row>
    <row r="145" spans="5:7" ht="12.75">
      <c r="E145" s="105"/>
      <c r="F145" s="105"/>
      <c r="G145" s="22">
        <f t="shared" si="7"/>
      </c>
    </row>
    <row r="146" spans="5:7" ht="12.75">
      <c r="E146" s="105"/>
      <c r="F146" s="105"/>
      <c r="G146" s="22">
        <f t="shared" si="7"/>
      </c>
    </row>
    <row r="147" spans="5:7" ht="12.75">
      <c r="E147" s="105"/>
      <c r="F147" s="105"/>
      <c r="G147" s="22">
        <f t="shared" si="7"/>
      </c>
    </row>
    <row r="148" spans="5:7" ht="12.75">
      <c r="E148" s="105"/>
      <c r="F148" s="105"/>
      <c r="G148" s="22">
        <f t="shared" si="7"/>
      </c>
    </row>
    <row r="149" spans="5:7" ht="12.75">
      <c r="E149" s="105"/>
      <c r="F149" s="105"/>
      <c r="G149" s="22">
        <f t="shared" si="7"/>
      </c>
    </row>
    <row r="150" spans="5:7" ht="12.75">
      <c r="E150" s="105"/>
      <c r="F150" s="105"/>
      <c r="G150" s="22">
        <f t="shared" si="7"/>
      </c>
    </row>
    <row r="151" ht="12.75">
      <c r="G151" s="22">
        <f t="shared" si="7"/>
      </c>
    </row>
    <row r="152" ht="12.75">
      <c r="G152" s="22">
        <f t="shared" si="7"/>
      </c>
    </row>
    <row r="153" ht="12.75">
      <c r="G153" s="22">
        <f t="shared" si="7"/>
      </c>
    </row>
    <row r="154" ht="12.75">
      <c r="G154" s="22">
        <f t="shared" si="7"/>
      </c>
    </row>
    <row r="155" ht="12.75">
      <c r="G155" s="22">
        <f t="shared" si="7"/>
      </c>
    </row>
    <row r="156" ht="12.75">
      <c r="G156" s="22">
        <f t="shared" si="7"/>
      </c>
    </row>
    <row r="157" ht="12.75">
      <c r="G157" s="22">
        <f t="shared" si="7"/>
      </c>
    </row>
    <row r="158" ht="12.75">
      <c r="G158" s="22">
        <f t="shared" si="7"/>
      </c>
    </row>
    <row r="159" ht="12.75">
      <c r="G159" s="22">
        <f t="shared" si="7"/>
      </c>
    </row>
    <row r="160" ht="12.75">
      <c r="G160" s="22">
        <f t="shared" si="7"/>
      </c>
    </row>
    <row r="161" ht="12.75">
      <c r="G161" s="22">
        <f t="shared" si="7"/>
      </c>
    </row>
    <row r="162" ht="12.75">
      <c r="G162" s="22">
        <f t="shared" si="7"/>
      </c>
    </row>
    <row r="163" ht="12.75">
      <c r="G163" s="22">
        <f t="shared" si="7"/>
      </c>
    </row>
    <row r="164" ht="12.75">
      <c r="G164" s="22">
        <f t="shared" si="7"/>
      </c>
    </row>
    <row r="165" ht="12.75">
      <c r="G165" s="22">
        <f t="shared" si="7"/>
      </c>
    </row>
    <row r="166" ht="12.75">
      <c r="G166" s="22">
        <f t="shared" si="7"/>
      </c>
    </row>
    <row r="167" ht="12.75">
      <c r="G167" s="22">
        <f t="shared" si="7"/>
      </c>
    </row>
    <row r="168" ht="12.75">
      <c r="G168" s="22">
        <f t="shared" si="7"/>
      </c>
    </row>
    <row r="169" ht="12.75">
      <c r="G169" s="22">
        <f t="shared" si="7"/>
      </c>
    </row>
    <row r="170" ht="12.75">
      <c r="G170" s="22">
        <f t="shared" si="7"/>
      </c>
    </row>
  </sheetData>
  <sheetProtection/>
  <printOptions horizontalCentered="1"/>
  <pageMargins left="0" right="0" top="0.3937007874015748" bottom="0.3937007874015748" header="0" footer="0"/>
  <pageSetup horizontalDpi="600" verticalDpi="600" orientation="landscape" paperSize="9" r:id="rId1"/>
  <ignoredErrors>
    <ignoredError sqref="L31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5"/>
  <dimension ref="A1:D16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264" customWidth="1"/>
    <col min="2" max="2" width="100.7109375" style="264" customWidth="1"/>
    <col min="3" max="16384" width="9.140625" style="264" customWidth="1"/>
  </cols>
  <sheetData>
    <row r="1" spans="1:4" s="181" customFormat="1" ht="12.75" customHeight="1">
      <c r="A1" s="181" t="s">
        <v>860</v>
      </c>
      <c r="B1" s="181" t="s">
        <v>828</v>
      </c>
      <c r="C1" s="181" t="s">
        <v>827</v>
      </c>
      <c r="D1" s="181" t="s">
        <v>573</v>
      </c>
    </row>
    <row r="2" spans="1:2" ht="12.75" customHeight="1">
      <c r="A2" s="264" t="s">
        <v>756</v>
      </c>
      <c r="B2" s="392" t="s">
        <v>847</v>
      </c>
    </row>
    <row r="3" ht="12.75" customHeight="1">
      <c r="B3" s="264" t="s">
        <v>884</v>
      </c>
    </row>
    <row r="4" ht="12.75" customHeight="1">
      <c r="B4" s="264" t="s">
        <v>885</v>
      </c>
    </row>
    <row r="5" ht="12.75" customHeight="1">
      <c r="B5" s="264" t="s">
        <v>886</v>
      </c>
    </row>
    <row r="6" ht="12.75" customHeight="1">
      <c r="B6" s="264" t="s">
        <v>755</v>
      </c>
    </row>
    <row r="7" spans="1:2" ht="12.75" customHeight="1">
      <c r="A7" s="264" t="s">
        <v>757</v>
      </c>
      <c r="B7" s="392" t="s">
        <v>893</v>
      </c>
    </row>
    <row r="8" ht="12.75" customHeight="1">
      <c r="B8" s="264" t="s">
        <v>894</v>
      </c>
    </row>
    <row r="9" ht="12.75" customHeight="1">
      <c r="B9" s="264" t="s">
        <v>895</v>
      </c>
    </row>
    <row r="10" ht="12.75" customHeight="1">
      <c r="B10" s="264" t="s">
        <v>896</v>
      </c>
    </row>
    <row r="11" ht="12.75" customHeight="1">
      <c r="B11" s="264" t="s">
        <v>766</v>
      </c>
    </row>
    <row r="12" spans="1:2" ht="12.75" customHeight="1">
      <c r="A12" s="264" t="s">
        <v>758</v>
      </c>
      <c r="B12" s="392" t="s">
        <v>897</v>
      </c>
    </row>
    <row r="13" ht="12.75" customHeight="1">
      <c r="B13" s="264" t="s">
        <v>898</v>
      </c>
    </row>
    <row r="14" ht="12.75" customHeight="1">
      <c r="B14" s="264" t="s">
        <v>899</v>
      </c>
    </row>
    <row r="15" ht="12.75" customHeight="1">
      <c r="B15" s="264" t="s">
        <v>900</v>
      </c>
    </row>
    <row r="16" ht="12.75" customHeight="1">
      <c r="B16" s="264" t="s">
        <v>766</v>
      </c>
    </row>
    <row r="17" spans="1:2" ht="12.75" customHeight="1">
      <c r="A17" s="264" t="s">
        <v>759</v>
      </c>
      <c r="B17" s="392" t="s">
        <v>901</v>
      </c>
    </row>
    <row r="18" ht="12.75" customHeight="1">
      <c r="B18" s="264" t="s">
        <v>902</v>
      </c>
    </row>
    <row r="19" ht="12.75" customHeight="1">
      <c r="B19" s="264" t="s">
        <v>903</v>
      </c>
    </row>
    <row r="20" ht="12.75" customHeight="1">
      <c r="B20" s="264" t="s">
        <v>904</v>
      </c>
    </row>
    <row r="21" ht="12.75" customHeight="1">
      <c r="B21" s="264" t="s">
        <v>754</v>
      </c>
    </row>
    <row r="22" spans="1:2" ht="12.75" customHeight="1">
      <c r="A22" s="264" t="s">
        <v>760</v>
      </c>
      <c r="B22" s="392" t="s">
        <v>905</v>
      </c>
    </row>
    <row r="23" ht="12.75" customHeight="1">
      <c r="B23" s="264" t="s">
        <v>906</v>
      </c>
    </row>
    <row r="24" ht="12.75" customHeight="1">
      <c r="B24" s="264" t="s">
        <v>907</v>
      </c>
    </row>
    <row r="25" ht="12.75" customHeight="1">
      <c r="B25" s="264" t="s">
        <v>908</v>
      </c>
    </row>
    <row r="26" ht="12.75" customHeight="1">
      <c r="B26" s="264" t="s">
        <v>755</v>
      </c>
    </row>
    <row r="27" spans="1:2" ht="12.75" customHeight="1">
      <c r="A27" s="264" t="s">
        <v>761</v>
      </c>
      <c r="B27" s="392" t="s">
        <v>909</v>
      </c>
    </row>
    <row r="28" ht="12.75" customHeight="1">
      <c r="B28" s="264" t="s">
        <v>910</v>
      </c>
    </row>
    <row r="29" ht="12.75" customHeight="1">
      <c r="B29" s="264" t="s">
        <v>911</v>
      </c>
    </row>
    <row r="30" ht="12.75" customHeight="1">
      <c r="B30" s="264" t="s">
        <v>912</v>
      </c>
    </row>
    <row r="31" ht="12.75" customHeight="1">
      <c r="B31" s="264" t="s">
        <v>754</v>
      </c>
    </row>
    <row r="32" spans="1:2" ht="12.75" customHeight="1">
      <c r="A32" s="264" t="s">
        <v>762</v>
      </c>
      <c r="B32" s="392" t="s">
        <v>913</v>
      </c>
    </row>
    <row r="33" ht="12.75" customHeight="1">
      <c r="B33" s="264" t="s">
        <v>903</v>
      </c>
    </row>
    <row r="34" ht="12.75" customHeight="1">
      <c r="B34" s="264" t="s">
        <v>914</v>
      </c>
    </row>
    <row r="35" ht="12.75" customHeight="1">
      <c r="B35" s="264" t="s">
        <v>915</v>
      </c>
    </row>
    <row r="36" ht="12.75" customHeight="1">
      <c r="B36" s="264" t="s">
        <v>754</v>
      </c>
    </row>
    <row r="37" spans="1:2" ht="12.75" customHeight="1">
      <c r="A37" s="264" t="s">
        <v>763</v>
      </c>
      <c r="B37" s="392" t="s">
        <v>916</v>
      </c>
    </row>
    <row r="38" ht="12.75" customHeight="1">
      <c r="B38" s="264" t="s">
        <v>917</v>
      </c>
    </row>
    <row r="39" ht="12.75" customHeight="1">
      <c r="B39" s="264" t="s">
        <v>918</v>
      </c>
    </row>
    <row r="40" ht="12.75" customHeight="1">
      <c r="B40" s="264" t="s">
        <v>919</v>
      </c>
    </row>
    <row r="41" ht="12.75" customHeight="1">
      <c r="B41" s="264" t="s">
        <v>766</v>
      </c>
    </row>
    <row r="42" spans="1:2" ht="12.75" customHeight="1">
      <c r="A42" s="264" t="s">
        <v>764</v>
      </c>
      <c r="B42" s="392" t="s">
        <v>920</v>
      </c>
    </row>
    <row r="43" ht="12.75" customHeight="1">
      <c r="B43" s="264" t="s">
        <v>921</v>
      </c>
    </row>
    <row r="44" ht="12.75" customHeight="1">
      <c r="B44" s="264" t="s">
        <v>922</v>
      </c>
    </row>
    <row r="45" ht="12.75" customHeight="1">
      <c r="B45" s="264" t="s">
        <v>923</v>
      </c>
    </row>
    <row r="46" ht="12.75" customHeight="1">
      <c r="B46" s="264" t="s">
        <v>766</v>
      </c>
    </row>
    <row r="47" spans="1:2" ht="12.75" customHeight="1">
      <c r="A47" s="264" t="s">
        <v>765</v>
      </c>
      <c r="B47" s="392" t="s">
        <v>924</v>
      </c>
    </row>
    <row r="48" ht="12.75" customHeight="1">
      <c r="B48" s="264" t="s">
        <v>925</v>
      </c>
    </row>
    <row r="49" ht="12.75" customHeight="1">
      <c r="B49" s="264" t="s">
        <v>926</v>
      </c>
    </row>
    <row r="50" ht="12.75" customHeight="1">
      <c r="B50" s="264" t="s">
        <v>927</v>
      </c>
    </row>
    <row r="51" ht="12.75" customHeight="1">
      <c r="B51" s="264" t="s">
        <v>755</v>
      </c>
    </row>
    <row r="52" spans="1:2" ht="12.75" customHeight="1">
      <c r="A52" s="264" t="s">
        <v>768</v>
      </c>
      <c r="B52" s="392" t="s">
        <v>928</v>
      </c>
    </row>
    <row r="53" ht="12.75" customHeight="1">
      <c r="B53" s="264" t="s">
        <v>929</v>
      </c>
    </row>
    <row r="54" ht="12.75" customHeight="1">
      <c r="B54" s="264" t="s">
        <v>930</v>
      </c>
    </row>
    <row r="55" ht="12.75" customHeight="1">
      <c r="B55" s="264" t="s">
        <v>931</v>
      </c>
    </row>
    <row r="56" ht="12.75" customHeight="1">
      <c r="B56" s="264" t="s">
        <v>754</v>
      </c>
    </row>
    <row r="57" spans="1:2" ht="12.75" customHeight="1">
      <c r="A57" s="264" t="s">
        <v>769</v>
      </c>
      <c r="B57" s="392" t="s">
        <v>932</v>
      </c>
    </row>
    <row r="58" ht="12.75" customHeight="1">
      <c r="B58" s="264" t="s">
        <v>933</v>
      </c>
    </row>
    <row r="59" ht="12.75" customHeight="1">
      <c r="B59" s="264" t="s">
        <v>934</v>
      </c>
    </row>
    <row r="60" ht="12.75" customHeight="1">
      <c r="B60" s="264" t="s">
        <v>935</v>
      </c>
    </row>
    <row r="61" ht="12.75" customHeight="1">
      <c r="B61" s="264" t="s">
        <v>766</v>
      </c>
    </row>
    <row r="62" spans="1:2" ht="12.75" customHeight="1">
      <c r="A62" s="264" t="s">
        <v>770</v>
      </c>
      <c r="B62" s="392" t="s">
        <v>936</v>
      </c>
    </row>
    <row r="63" ht="12.75" customHeight="1">
      <c r="B63" s="264" t="s">
        <v>937</v>
      </c>
    </row>
    <row r="64" ht="12.75" customHeight="1">
      <c r="B64" s="264" t="s">
        <v>938</v>
      </c>
    </row>
    <row r="65" ht="12.75" customHeight="1">
      <c r="B65" s="264" t="s">
        <v>939</v>
      </c>
    </row>
    <row r="66" ht="12.75" customHeight="1">
      <c r="B66" s="264" t="s">
        <v>755</v>
      </c>
    </row>
    <row r="67" spans="1:2" ht="12.75" customHeight="1">
      <c r="A67" s="264" t="s">
        <v>771</v>
      </c>
      <c r="B67" s="392" t="s">
        <v>940</v>
      </c>
    </row>
    <row r="68" ht="12.75" customHeight="1">
      <c r="B68" s="264" t="s">
        <v>941</v>
      </c>
    </row>
    <row r="69" ht="12.75" customHeight="1">
      <c r="B69" s="264" t="s">
        <v>942</v>
      </c>
    </row>
    <row r="70" ht="12.75" customHeight="1">
      <c r="B70" s="264" t="s">
        <v>943</v>
      </c>
    </row>
    <row r="71" ht="12.75" customHeight="1">
      <c r="B71" s="264" t="s">
        <v>755</v>
      </c>
    </row>
    <row r="72" spans="1:2" ht="12.75" customHeight="1">
      <c r="A72" s="264" t="s">
        <v>772</v>
      </c>
      <c r="B72" s="392" t="s">
        <v>344</v>
      </c>
    </row>
    <row r="73" ht="12.75" customHeight="1">
      <c r="B73" s="264" t="s">
        <v>345</v>
      </c>
    </row>
    <row r="74" ht="12.75" customHeight="1">
      <c r="B74" s="264" t="s">
        <v>346</v>
      </c>
    </row>
    <row r="75" ht="12.75" customHeight="1">
      <c r="B75" s="264" t="s">
        <v>347</v>
      </c>
    </row>
    <row r="76" ht="12.75" customHeight="1">
      <c r="B76" s="264" t="s">
        <v>755</v>
      </c>
    </row>
    <row r="77" spans="1:2" ht="12.75" customHeight="1">
      <c r="A77" s="264" t="s">
        <v>773</v>
      </c>
      <c r="B77" s="392" t="s">
        <v>348</v>
      </c>
    </row>
    <row r="78" ht="12.75" customHeight="1">
      <c r="B78" s="264" t="s">
        <v>349</v>
      </c>
    </row>
    <row r="79" ht="12.75" customHeight="1">
      <c r="B79" s="264" t="s">
        <v>350</v>
      </c>
    </row>
    <row r="80" ht="12.75" customHeight="1">
      <c r="B80" s="264" t="s">
        <v>351</v>
      </c>
    </row>
    <row r="81" ht="12.75" customHeight="1">
      <c r="B81" s="264" t="s">
        <v>754</v>
      </c>
    </row>
    <row r="82" spans="1:2" ht="12.75" customHeight="1">
      <c r="A82" s="264" t="s">
        <v>774</v>
      </c>
      <c r="B82" s="392" t="s">
        <v>353</v>
      </c>
    </row>
    <row r="83" ht="12.75" customHeight="1">
      <c r="B83" s="264" t="s">
        <v>352</v>
      </c>
    </row>
    <row r="84" ht="12.75" customHeight="1">
      <c r="B84" s="264" t="s">
        <v>352</v>
      </c>
    </row>
    <row r="85" ht="12.75" customHeight="1">
      <c r="B85" s="264" t="s">
        <v>354</v>
      </c>
    </row>
    <row r="86" ht="12.75" customHeight="1">
      <c r="B86" s="264" t="s">
        <v>754</v>
      </c>
    </row>
    <row r="87" spans="1:2" ht="12.75" customHeight="1">
      <c r="A87" s="264" t="s">
        <v>775</v>
      </c>
      <c r="B87" s="392" t="s">
        <v>355</v>
      </c>
    </row>
    <row r="88" ht="12.75" customHeight="1">
      <c r="B88" s="264" t="s">
        <v>356</v>
      </c>
    </row>
    <row r="89" ht="12.75" customHeight="1">
      <c r="B89" s="264" t="s">
        <v>357</v>
      </c>
    </row>
    <row r="90" ht="12.75" customHeight="1">
      <c r="B90" s="264" t="s">
        <v>358</v>
      </c>
    </row>
    <row r="91" ht="12.75" customHeight="1">
      <c r="B91" s="264" t="s">
        <v>766</v>
      </c>
    </row>
    <row r="92" spans="1:2" ht="12.75" customHeight="1">
      <c r="A92" s="264" t="s">
        <v>776</v>
      </c>
      <c r="B92" s="392" t="s">
        <v>359</v>
      </c>
    </row>
    <row r="93" ht="12.75" customHeight="1">
      <c r="B93" s="264" t="s">
        <v>346</v>
      </c>
    </row>
    <row r="94" ht="12.75" customHeight="1">
      <c r="B94" s="264" t="s">
        <v>347</v>
      </c>
    </row>
    <row r="95" ht="12.75" customHeight="1">
      <c r="B95" s="264" t="s">
        <v>360</v>
      </c>
    </row>
    <row r="96" ht="12.75" customHeight="1">
      <c r="B96" s="264" t="s">
        <v>754</v>
      </c>
    </row>
    <row r="97" spans="1:2" ht="12.75" customHeight="1">
      <c r="A97" s="264" t="s">
        <v>777</v>
      </c>
      <c r="B97" s="392" t="s">
        <v>361</v>
      </c>
    </row>
    <row r="98" ht="12.75" customHeight="1">
      <c r="B98" s="264" t="s">
        <v>362</v>
      </c>
    </row>
    <row r="99" ht="12.75" customHeight="1">
      <c r="B99" s="264" t="s">
        <v>363</v>
      </c>
    </row>
    <row r="100" ht="12.75" customHeight="1">
      <c r="B100" s="264" t="s">
        <v>364</v>
      </c>
    </row>
    <row r="101" ht="12.75" customHeight="1">
      <c r="B101" s="264" t="s">
        <v>754</v>
      </c>
    </row>
    <row r="102" spans="1:2" ht="12.75" customHeight="1">
      <c r="A102" s="264" t="s">
        <v>790</v>
      </c>
      <c r="B102" s="392" t="s">
        <v>365</v>
      </c>
    </row>
    <row r="103" ht="12.75" customHeight="1">
      <c r="B103" s="264" t="s">
        <v>366</v>
      </c>
    </row>
    <row r="104" ht="12.75" customHeight="1">
      <c r="B104" s="264" t="s">
        <v>367</v>
      </c>
    </row>
    <row r="105" ht="12.75" customHeight="1">
      <c r="B105" s="264" t="s">
        <v>368</v>
      </c>
    </row>
    <row r="106" ht="12.75" customHeight="1">
      <c r="B106" s="264" t="s">
        <v>755</v>
      </c>
    </row>
    <row r="107" spans="1:2" ht="12.75" customHeight="1">
      <c r="A107" s="264" t="s">
        <v>791</v>
      </c>
      <c r="B107" s="392" t="s">
        <v>369</v>
      </c>
    </row>
    <row r="108" ht="12.75" customHeight="1">
      <c r="B108" s="264" t="s">
        <v>370</v>
      </c>
    </row>
    <row r="109" ht="12.75" customHeight="1">
      <c r="B109" s="264" t="s">
        <v>371</v>
      </c>
    </row>
    <row r="110" ht="12.75" customHeight="1">
      <c r="B110" s="264" t="s">
        <v>372</v>
      </c>
    </row>
    <row r="111" ht="12.75" customHeight="1">
      <c r="B111" s="264" t="s">
        <v>766</v>
      </c>
    </row>
    <row r="112" spans="1:2" ht="12.75" customHeight="1">
      <c r="A112" s="264" t="s">
        <v>792</v>
      </c>
      <c r="B112" s="392" t="s">
        <v>373</v>
      </c>
    </row>
    <row r="113" ht="12.75" customHeight="1">
      <c r="B113" s="264" t="s">
        <v>374</v>
      </c>
    </row>
    <row r="114" ht="12.75" customHeight="1">
      <c r="B114" s="264" t="s">
        <v>375</v>
      </c>
    </row>
    <row r="115" ht="12.75" customHeight="1">
      <c r="B115" s="264" t="s">
        <v>376</v>
      </c>
    </row>
    <row r="116" ht="12.75" customHeight="1">
      <c r="B116" s="264" t="s">
        <v>766</v>
      </c>
    </row>
    <row r="117" spans="1:2" ht="12.75" customHeight="1">
      <c r="A117" s="264" t="s">
        <v>793</v>
      </c>
      <c r="B117" s="392" t="s">
        <v>377</v>
      </c>
    </row>
    <row r="118" ht="12.75" customHeight="1">
      <c r="B118" s="264" t="s">
        <v>378</v>
      </c>
    </row>
    <row r="119" ht="12.75" customHeight="1">
      <c r="B119" s="264" t="s">
        <v>379</v>
      </c>
    </row>
    <row r="120" ht="12.75" customHeight="1">
      <c r="B120" s="264" t="s">
        <v>380</v>
      </c>
    </row>
    <row r="121" ht="12.75" customHeight="1">
      <c r="B121" s="264" t="s">
        <v>754</v>
      </c>
    </row>
    <row r="122" spans="1:2" ht="12.75" customHeight="1">
      <c r="A122" s="264" t="s">
        <v>794</v>
      </c>
      <c r="B122" s="392" t="s">
        <v>381</v>
      </c>
    </row>
    <row r="123" ht="12.75" customHeight="1">
      <c r="B123" s="264" t="s">
        <v>382</v>
      </c>
    </row>
    <row r="124" ht="12.75" customHeight="1">
      <c r="B124" s="264" t="s">
        <v>383</v>
      </c>
    </row>
    <row r="125" ht="12.75" customHeight="1">
      <c r="B125" s="264" t="s">
        <v>345</v>
      </c>
    </row>
    <row r="126" ht="12.75" customHeight="1">
      <c r="B126" s="264" t="s">
        <v>766</v>
      </c>
    </row>
    <row r="127" spans="1:2" ht="12.75" customHeight="1">
      <c r="A127" s="264" t="s">
        <v>795</v>
      </c>
      <c r="B127" s="392" t="s">
        <v>384</v>
      </c>
    </row>
    <row r="128" ht="12.75" customHeight="1">
      <c r="B128" s="264" t="s">
        <v>386</v>
      </c>
    </row>
    <row r="129" ht="12.75" customHeight="1">
      <c r="B129" s="264" t="s">
        <v>385</v>
      </c>
    </row>
    <row r="130" ht="12.75" customHeight="1">
      <c r="B130" s="264" t="s">
        <v>387</v>
      </c>
    </row>
    <row r="131" ht="12.75" customHeight="1">
      <c r="B131" s="264" t="s">
        <v>755</v>
      </c>
    </row>
    <row r="132" spans="1:2" ht="12.75" customHeight="1">
      <c r="A132" s="264" t="s">
        <v>796</v>
      </c>
      <c r="B132" s="392" t="s">
        <v>388</v>
      </c>
    </row>
    <row r="133" ht="12.75" customHeight="1">
      <c r="B133" s="264" t="s">
        <v>389</v>
      </c>
    </row>
    <row r="134" ht="12.75" customHeight="1">
      <c r="B134" s="264" t="s">
        <v>390</v>
      </c>
    </row>
    <row r="135" ht="12.75" customHeight="1">
      <c r="B135" s="264" t="s">
        <v>391</v>
      </c>
    </row>
    <row r="136" ht="12.75" customHeight="1">
      <c r="B136" s="264" t="s">
        <v>755</v>
      </c>
    </row>
    <row r="137" spans="1:2" ht="12.75" customHeight="1">
      <c r="A137" s="264" t="s">
        <v>797</v>
      </c>
      <c r="B137" s="392" t="s">
        <v>392</v>
      </c>
    </row>
    <row r="138" ht="12.75" customHeight="1">
      <c r="B138" s="264" t="s">
        <v>393</v>
      </c>
    </row>
    <row r="139" ht="12.75" customHeight="1">
      <c r="B139" s="264" t="s">
        <v>394</v>
      </c>
    </row>
    <row r="140" ht="12.75" customHeight="1">
      <c r="B140" s="264" t="s">
        <v>395</v>
      </c>
    </row>
    <row r="141" ht="12.75" customHeight="1">
      <c r="B141" s="264" t="s">
        <v>766</v>
      </c>
    </row>
    <row r="142" spans="1:2" ht="12.75" customHeight="1">
      <c r="A142" s="264" t="s">
        <v>798</v>
      </c>
      <c r="B142" s="392" t="s">
        <v>396</v>
      </c>
    </row>
    <row r="143" ht="12.75" customHeight="1">
      <c r="B143" s="264" t="s">
        <v>397</v>
      </c>
    </row>
    <row r="144" ht="12.75" customHeight="1">
      <c r="B144" s="264" t="s">
        <v>398</v>
      </c>
    </row>
    <row r="145" ht="12.75" customHeight="1">
      <c r="B145" s="264" t="s">
        <v>399</v>
      </c>
    </row>
    <row r="146" ht="12.75" customHeight="1">
      <c r="B146" s="264" t="s">
        <v>754</v>
      </c>
    </row>
    <row r="147" spans="1:2" ht="12.75" customHeight="1">
      <c r="A147" s="264" t="s">
        <v>799</v>
      </c>
      <c r="B147" s="392" t="s">
        <v>400</v>
      </c>
    </row>
    <row r="148" ht="12.75" customHeight="1">
      <c r="B148" s="264" t="s">
        <v>401</v>
      </c>
    </row>
    <row r="149" ht="12.75" customHeight="1">
      <c r="B149" s="264" t="s">
        <v>402</v>
      </c>
    </row>
    <row r="150" ht="12.75" customHeight="1">
      <c r="B150" s="264" t="s">
        <v>403</v>
      </c>
    </row>
    <row r="151" ht="12.75" customHeight="1">
      <c r="B151" s="264" t="s">
        <v>755</v>
      </c>
    </row>
    <row r="152" ht="12.75">
      <c r="B152" s="392"/>
    </row>
    <row r="157" ht="12.75">
      <c r="B157" s="392"/>
    </row>
    <row r="162" ht="12.75">
      <c r="B162" s="392"/>
    </row>
    <row r="167" ht="12.75">
      <c r="B167" s="392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6"/>
  <dimension ref="A1:D1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396" customWidth="1"/>
    <col min="2" max="2" width="100.7109375" style="395" customWidth="1"/>
    <col min="3" max="16384" width="9.140625" style="396" customWidth="1"/>
  </cols>
  <sheetData>
    <row r="1" spans="1:4" s="181" customFormat="1" ht="12.75" customHeight="1">
      <c r="A1" s="181" t="s">
        <v>861</v>
      </c>
      <c r="B1" s="181" t="s">
        <v>828</v>
      </c>
      <c r="C1" s="181" t="s">
        <v>827</v>
      </c>
      <c r="D1" s="181" t="s">
        <v>574</v>
      </c>
    </row>
    <row r="2" spans="1:2" s="393" customFormat="1" ht="12.75" customHeight="1">
      <c r="A2" s="393" t="s">
        <v>756</v>
      </c>
      <c r="B2" s="394" t="s">
        <v>404</v>
      </c>
    </row>
    <row r="3" s="393" customFormat="1" ht="12.75" customHeight="1">
      <c r="B3" s="393" t="s">
        <v>405</v>
      </c>
    </row>
    <row r="4" s="393" customFormat="1" ht="12.75" customHeight="1">
      <c r="B4" s="264" t="s">
        <v>406</v>
      </c>
    </row>
    <row r="5" s="393" customFormat="1" ht="12.75" customHeight="1">
      <c r="B5" s="393" t="s">
        <v>407</v>
      </c>
    </row>
    <row r="6" s="393" customFormat="1" ht="12.75" customHeight="1">
      <c r="B6" s="393" t="s">
        <v>755</v>
      </c>
    </row>
    <row r="7" spans="1:2" s="393" customFormat="1" ht="12.75" customHeight="1">
      <c r="A7" s="393" t="s">
        <v>757</v>
      </c>
      <c r="B7" s="394" t="s">
        <v>408</v>
      </c>
    </row>
    <row r="8" s="393" customFormat="1" ht="12.75" customHeight="1">
      <c r="B8" s="393" t="s">
        <v>409</v>
      </c>
    </row>
    <row r="9" s="393" customFormat="1" ht="12.75" customHeight="1">
      <c r="B9" s="393" t="s">
        <v>410</v>
      </c>
    </row>
    <row r="10" s="393" customFormat="1" ht="12.75" customHeight="1">
      <c r="B10" s="393" t="s">
        <v>411</v>
      </c>
    </row>
    <row r="11" s="393" customFormat="1" ht="12.75" customHeight="1">
      <c r="B11" s="393" t="s">
        <v>755</v>
      </c>
    </row>
    <row r="12" spans="1:2" s="393" customFormat="1" ht="12.75" customHeight="1">
      <c r="A12" s="393" t="s">
        <v>758</v>
      </c>
      <c r="B12" s="394" t="s">
        <v>412</v>
      </c>
    </row>
    <row r="13" s="393" customFormat="1" ht="12.75" customHeight="1">
      <c r="B13" s="393" t="s">
        <v>345</v>
      </c>
    </row>
    <row r="14" s="393" customFormat="1" ht="12.75" customHeight="1">
      <c r="B14" s="393" t="s">
        <v>413</v>
      </c>
    </row>
    <row r="15" s="393" customFormat="1" ht="12.75" customHeight="1">
      <c r="B15" s="393" t="s">
        <v>414</v>
      </c>
    </row>
    <row r="16" s="393" customFormat="1" ht="12.75" customHeight="1">
      <c r="B16" s="393" t="s">
        <v>754</v>
      </c>
    </row>
    <row r="17" spans="1:2" s="393" customFormat="1" ht="12.75" customHeight="1">
      <c r="A17" s="393" t="s">
        <v>759</v>
      </c>
      <c r="B17" s="394" t="s">
        <v>415</v>
      </c>
    </row>
    <row r="18" s="393" customFormat="1" ht="12.75" customHeight="1">
      <c r="B18" s="393" t="s">
        <v>416</v>
      </c>
    </row>
    <row r="19" s="393" customFormat="1" ht="12.75" customHeight="1">
      <c r="B19" s="393" t="s">
        <v>417</v>
      </c>
    </row>
    <row r="20" s="393" customFormat="1" ht="12.75" customHeight="1">
      <c r="B20" s="393" t="s">
        <v>418</v>
      </c>
    </row>
    <row r="21" s="393" customFormat="1" ht="12.75" customHeight="1">
      <c r="B21" s="393" t="s">
        <v>766</v>
      </c>
    </row>
    <row r="22" spans="1:2" s="393" customFormat="1" ht="12.75" customHeight="1">
      <c r="A22" s="393" t="s">
        <v>760</v>
      </c>
      <c r="B22" s="394" t="s">
        <v>419</v>
      </c>
    </row>
    <row r="23" s="393" customFormat="1" ht="12.75" customHeight="1">
      <c r="B23" s="393" t="s">
        <v>420</v>
      </c>
    </row>
    <row r="24" s="393" customFormat="1" ht="12.75" customHeight="1">
      <c r="B24" s="393" t="s">
        <v>421</v>
      </c>
    </row>
    <row r="25" s="393" customFormat="1" ht="12.75" customHeight="1">
      <c r="B25" s="393" t="s">
        <v>422</v>
      </c>
    </row>
    <row r="26" s="393" customFormat="1" ht="12.75" customHeight="1">
      <c r="B26" s="393" t="s">
        <v>755</v>
      </c>
    </row>
    <row r="27" spans="1:2" s="393" customFormat="1" ht="12.75" customHeight="1">
      <c r="A27" s="393" t="s">
        <v>761</v>
      </c>
      <c r="B27" s="394" t="s">
        <v>423</v>
      </c>
    </row>
    <row r="28" s="393" customFormat="1" ht="12.75" customHeight="1">
      <c r="B28" s="393" t="s">
        <v>424</v>
      </c>
    </row>
    <row r="29" s="393" customFormat="1" ht="12.75" customHeight="1">
      <c r="B29" s="393" t="s">
        <v>425</v>
      </c>
    </row>
    <row r="30" s="393" customFormat="1" ht="12.75" customHeight="1">
      <c r="B30" s="393" t="s">
        <v>426</v>
      </c>
    </row>
    <row r="31" s="393" customFormat="1" ht="12.75" customHeight="1">
      <c r="B31" s="393" t="s">
        <v>754</v>
      </c>
    </row>
    <row r="32" spans="1:2" s="393" customFormat="1" ht="12.75" customHeight="1">
      <c r="A32" s="393" t="s">
        <v>762</v>
      </c>
      <c r="B32" s="394" t="s">
        <v>427</v>
      </c>
    </row>
    <row r="33" s="393" customFormat="1" ht="12.75" customHeight="1">
      <c r="B33" s="393" t="s">
        <v>428</v>
      </c>
    </row>
    <row r="34" s="393" customFormat="1" ht="12.75" customHeight="1">
      <c r="B34" s="393" t="s">
        <v>429</v>
      </c>
    </row>
    <row r="35" s="393" customFormat="1" ht="12.75" customHeight="1">
      <c r="B35" s="393" t="s">
        <v>935</v>
      </c>
    </row>
    <row r="36" s="393" customFormat="1" ht="12.75" customHeight="1">
      <c r="B36" s="393" t="s">
        <v>766</v>
      </c>
    </row>
    <row r="37" spans="1:2" s="393" customFormat="1" ht="12.75" customHeight="1">
      <c r="A37" s="393" t="s">
        <v>763</v>
      </c>
      <c r="B37" s="394" t="s">
        <v>430</v>
      </c>
    </row>
    <row r="38" s="393" customFormat="1" ht="12.75" customHeight="1">
      <c r="B38" s="393" t="s">
        <v>431</v>
      </c>
    </row>
    <row r="39" s="393" customFormat="1" ht="12.75" customHeight="1">
      <c r="B39" s="393" t="s">
        <v>432</v>
      </c>
    </row>
    <row r="40" s="393" customFormat="1" ht="12.75" customHeight="1">
      <c r="B40" s="393" t="s">
        <v>433</v>
      </c>
    </row>
    <row r="41" s="393" customFormat="1" ht="12.75" customHeight="1">
      <c r="B41" s="393" t="s">
        <v>766</v>
      </c>
    </row>
    <row r="42" spans="1:2" s="393" customFormat="1" ht="12.75" customHeight="1">
      <c r="A42" s="393" t="s">
        <v>764</v>
      </c>
      <c r="B42" s="394" t="s">
        <v>434</v>
      </c>
    </row>
    <row r="43" s="393" customFormat="1" ht="12.75" customHeight="1">
      <c r="B43" s="393" t="s">
        <v>435</v>
      </c>
    </row>
    <row r="44" s="393" customFormat="1" ht="12.75" customHeight="1">
      <c r="B44" s="265" t="s">
        <v>436</v>
      </c>
    </row>
    <row r="45" s="393" customFormat="1" ht="12.75" customHeight="1">
      <c r="B45" s="265" t="s">
        <v>437</v>
      </c>
    </row>
    <row r="46" s="393" customFormat="1" ht="12.75" customHeight="1">
      <c r="B46" s="393" t="s">
        <v>755</v>
      </c>
    </row>
    <row r="47" spans="1:2" s="393" customFormat="1" ht="12.75" customHeight="1">
      <c r="A47" s="393" t="s">
        <v>765</v>
      </c>
      <c r="B47" s="394" t="s">
        <v>438</v>
      </c>
    </row>
    <row r="48" s="393" customFormat="1" ht="12.75" customHeight="1">
      <c r="B48" s="393" t="s">
        <v>439</v>
      </c>
    </row>
    <row r="49" s="393" customFormat="1" ht="12.75" customHeight="1">
      <c r="B49" s="393" t="s">
        <v>440</v>
      </c>
    </row>
    <row r="50" s="393" customFormat="1" ht="12.75" customHeight="1">
      <c r="B50" s="393" t="s">
        <v>441</v>
      </c>
    </row>
    <row r="51" s="393" customFormat="1" ht="12.75" customHeight="1">
      <c r="B51" s="393" t="s">
        <v>754</v>
      </c>
    </row>
    <row r="53" ht="12.75">
      <c r="B53" s="397"/>
    </row>
    <row r="88" ht="12.75">
      <c r="B88" s="397"/>
    </row>
    <row r="89" ht="12.75">
      <c r="B89" s="397"/>
    </row>
    <row r="90" ht="12.75">
      <c r="B90" s="397"/>
    </row>
    <row r="143" ht="12.75">
      <c r="B143" s="397"/>
    </row>
    <row r="144" ht="12.75">
      <c r="B144" s="397"/>
    </row>
    <row r="145" ht="12.75">
      <c r="B145" s="397"/>
    </row>
    <row r="263" ht="12.75" customHeight="1"/>
    <row r="288" ht="12.75" customHeight="1"/>
    <row r="290" ht="12.75" customHeight="1"/>
    <row r="298" ht="12.75" customHeight="1"/>
  </sheetData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7"/>
  <dimension ref="A1:D20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399" customWidth="1"/>
    <col min="2" max="2" width="100.7109375" style="140" customWidth="1"/>
    <col min="3" max="16384" width="9.140625" style="399" customWidth="1"/>
  </cols>
  <sheetData>
    <row r="1" spans="1:4" s="181" customFormat="1" ht="12.75" customHeight="1">
      <c r="A1" s="181" t="s">
        <v>862</v>
      </c>
      <c r="B1" s="181" t="s">
        <v>828</v>
      </c>
      <c r="C1" s="181" t="s">
        <v>827</v>
      </c>
      <c r="D1" s="181" t="s">
        <v>575</v>
      </c>
    </row>
    <row r="2" spans="1:2" s="264" customFormat="1" ht="12.75" customHeight="1">
      <c r="A2" s="264" t="s">
        <v>756</v>
      </c>
      <c r="B2" s="392" t="s">
        <v>442</v>
      </c>
    </row>
    <row r="3" s="264" customFormat="1" ht="12.75" customHeight="1">
      <c r="B3" s="264" t="s">
        <v>443</v>
      </c>
    </row>
    <row r="4" s="264" customFormat="1" ht="12.75" customHeight="1">
      <c r="B4" s="264" t="s">
        <v>444</v>
      </c>
    </row>
    <row r="5" s="264" customFormat="1" ht="12.75" customHeight="1">
      <c r="B5" s="264" t="s">
        <v>445</v>
      </c>
    </row>
    <row r="6" s="264" customFormat="1" ht="12.75" customHeight="1">
      <c r="B6" s="264" t="s">
        <v>754</v>
      </c>
    </row>
    <row r="7" spans="1:2" s="264" customFormat="1" ht="12.75" customHeight="1">
      <c r="A7" s="264" t="s">
        <v>757</v>
      </c>
      <c r="B7" s="392" t="s">
        <v>446</v>
      </c>
    </row>
    <row r="8" s="264" customFormat="1" ht="12.75" customHeight="1">
      <c r="B8" s="264" t="s">
        <v>447</v>
      </c>
    </row>
    <row r="9" s="264" customFormat="1" ht="12.75" customHeight="1">
      <c r="B9" s="264" t="s">
        <v>448</v>
      </c>
    </row>
    <row r="10" s="264" customFormat="1" ht="12.75" customHeight="1">
      <c r="B10" s="264" t="s">
        <v>449</v>
      </c>
    </row>
    <row r="11" s="264" customFormat="1" ht="12.75" customHeight="1">
      <c r="B11" s="264" t="s">
        <v>754</v>
      </c>
    </row>
    <row r="12" spans="1:2" s="264" customFormat="1" ht="12.75" customHeight="1">
      <c r="A12" s="264" t="s">
        <v>758</v>
      </c>
      <c r="B12" s="392" t="s">
        <v>450</v>
      </c>
    </row>
    <row r="13" s="264" customFormat="1" ht="12.75" customHeight="1">
      <c r="B13" s="264" t="s">
        <v>451</v>
      </c>
    </row>
    <row r="14" s="264" customFormat="1" ht="12.75" customHeight="1">
      <c r="B14" s="264" t="s">
        <v>452</v>
      </c>
    </row>
    <row r="15" s="264" customFormat="1" ht="12.75" customHeight="1">
      <c r="B15" s="264" t="s">
        <v>453</v>
      </c>
    </row>
    <row r="16" s="264" customFormat="1" ht="12.75" customHeight="1">
      <c r="B16" s="264" t="s">
        <v>766</v>
      </c>
    </row>
    <row r="17" spans="1:2" s="264" customFormat="1" ht="12.75" customHeight="1">
      <c r="A17" s="264" t="s">
        <v>759</v>
      </c>
      <c r="B17" s="392" t="s">
        <v>454</v>
      </c>
    </row>
    <row r="18" s="264" customFormat="1" ht="12.75" customHeight="1">
      <c r="B18" s="264" t="s">
        <v>455</v>
      </c>
    </row>
    <row r="19" s="264" customFormat="1" ht="12.75" customHeight="1">
      <c r="B19" s="264" t="s">
        <v>456</v>
      </c>
    </row>
    <row r="20" s="264" customFormat="1" ht="12.75" customHeight="1">
      <c r="B20" s="264" t="s">
        <v>457</v>
      </c>
    </row>
    <row r="21" s="264" customFormat="1" ht="12.75" customHeight="1">
      <c r="B21" s="264" t="s">
        <v>766</v>
      </c>
    </row>
    <row r="22" spans="1:2" s="264" customFormat="1" ht="12.75" customHeight="1">
      <c r="A22" s="264" t="s">
        <v>760</v>
      </c>
      <c r="B22" s="392" t="s">
        <v>458</v>
      </c>
    </row>
    <row r="23" s="264" customFormat="1" ht="12.75" customHeight="1">
      <c r="B23" s="264" t="s">
        <v>459</v>
      </c>
    </row>
    <row r="24" s="264" customFormat="1" ht="12.75" customHeight="1">
      <c r="B24" s="264" t="s">
        <v>460</v>
      </c>
    </row>
    <row r="25" s="264" customFormat="1" ht="12.75" customHeight="1">
      <c r="B25" s="264" t="s">
        <v>461</v>
      </c>
    </row>
    <row r="26" s="264" customFormat="1" ht="12.75" customHeight="1">
      <c r="B26" s="264" t="s">
        <v>755</v>
      </c>
    </row>
    <row r="27" spans="1:2" s="264" customFormat="1" ht="12.75" customHeight="1">
      <c r="A27" s="264" t="s">
        <v>761</v>
      </c>
      <c r="B27" s="392" t="s">
        <v>462</v>
      </c>
    </row>
    <row r="28" s="264" customFormat="1" ht="12.75" customHeight="1">
      <c r="B28" s="264" t="s">
        <v>463</v>
      </c>
    </row>
    <row r="29" s="264" customFormat="1" ht="12.75" customHeight="1">
      <c r="B29" s="264" t="s">
        <v>464</v>
      </c>
    </row>
    <row r="30" s="264" customFormat="1" ht="12.75" customHeight="1">
      <c r="B30" s="264" t="s">
        <v>465</v>
      </c>
    </row>
    <row r="31" s="264" customFormat="1" ht="12.75" customHeight="1">
      <c r="B31" s="264" t="s">
        <v>754</v>
      </c>
    </row>
    <row r="32" spans="1:2" s="264" customFormat="1" ht="12.75" customHeight="1">
      <c r="A32" s="264" t="s">
        <v>762</v>
      </c>
      <c r="B32" s="392" t="s">
        <v>466</v>
      </c>
    </row>
    <row r="33" s="264" customFormat="1" ht="12.75" customHeight="1">
      <c r="B33" s="264" t="s">
        <v>467</v>
      </c>
    </row>
    <row r="34" s="264" customFormat="1" ht="12.75" customHeight="1">
      <c r="B34" s="264" t="s">
        <v>468</v>
      </c>
    </row>
    <row r="35" s="264" customFormat="1" ht="12.75" customHeight="1">
      <c r="B35" s="264" t="s">
        <v>469</v>
      </c>
    </row>
    <row r="36" s="264" customFormat="1" ht="12.75" customHeight="1">
      <c r="B36" s="264" t="s">
        <v>755</v>
      </c>
    </row>
    <row r="37" spans="1:2" s="264" customFormat="1" ht="12.75" customHeight="1">
      <c r="A37" s="264" t="s">
        <v>763</v>
      </c>
      <c r="B37" s="392" t="s">
        <v>944</v>
      </c>
    </row>
    <row r="38" s="264" customFormat="1" ht="12.75" customHeight="1">
      <c r="B38" s="264" t="s">
        <v>945</v>
      </c>
    </row>
    <row r="39" s="264" customFormat="1" ht="12.75" customHeight="1">
      <c r="B39" s="264" t="s">
        <v>895</v>
      </c>
    </row>
    <row r="40" s="264" customFormat="1" ht="12.75" customHeight="1">
      <c r="B40" s="264" t="s">
        <v>896</v>
      </c>
    </row>
    <row r="41" s="264" customFormat="1" ht="12.75" customHeight="1">
      <c r="B41" s="264" t="s">
        <v>754</v>
      </c>
    </row>
    <row r="42" spans="1:2" s="264" customFormat="1" ht="12.75" customHeight="1">
      <c r="A42" s="264" t="s">
        <v>764</v>
      </c>
      <c r="B42" s="392" t="s">
        <v>359</v>
      </c>
    </row>
    <row r="43" s="264" customFormat="1" ht="12.75" customHeight="1">
      <c r="B43" s="264" t="s">
        <v>470</v>
      </c>
    </row>
    <row r="44" s="264" customFormat="1" ht="12.75" customHeight="1">
      <c r="B44" s="264" t="s">
        <v>471</v>
      </c>
    </row>
    <row r="45" s="264" customFormat="1" ht="12.75" customHeight="1">
      <c r="B45" s="264" t="s">
        <v>472</v>
      </c>
    </row>
    <row r="46" s="264" customFormat="1" ht="12.75" customHeight="1">
      <c r="B46" s="264" t="s">
        <v>754</v>
      </c>
    </row>
    <row r="47" spans="1:2" s="264" customFormat="1" ht="12.75" customHeight="1">
      <c r="A47" s="264" t="s">
        <v>765</v>
      </c>
      <c r="B47" s="392" t="s">
        <v>474</v>
      </c>
    </row>
    <row r="48" s="264" customFormat="1" ht="12.75" customHeight="1">
      <c r="B48" s="264" t="s">
        <v>473</v>
      </c>
    </row>
    <row r="49" s="264" customFormat="1" ht="12.75" customHeight="1">
      <c r="B49" s="264" t="s">
        <v>475</v>
      </c>
    </row>
    <row r="50" s="264" customFormat="1" ht="12.75" customHeight="1">
      <c r="B50" s="264" t="s">
        <v>476</v>
      </c>
    </row>
    <row r="51" s="264" customFormat="1" ht="12.75" customHeight="1">
      <c r="B51" s="264" t="s">
        <v>754</v>
      </c>
    </row>
    <row r="52" ht="12.75">
      <c r="B52" s="398"/>
    </row>
    <row r="202" ht="12.75">
      <c r="B202" s="400"/>
    </row>
    <row r="203" ht="12.75">
      <c r="B203" s="400"/>
    </row>
    <row r="204" ht="12.75">
      <c r="B204" s="400"/>
    </row>
    <row r="205" ht="12.75">
      <c r="B205" s="398"/>
    </row>
    <row r="262" ht="12.75" customHeight="1"/>
    <row r="287" ht="12.75" customHeight="1"/>
    <row r="289" ht="12.75" customHeight="1"/>
    <row r="297" ht="12.75" customHeight="1"/>
  </sheetData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8"/>
  <dimension ref="A1:D16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399" customWidth="1"/>
    <col min="2" max="2" width="100.7109375" style="140" customWidth="1"/>
    <col min="3" max="16384" width="9.140625" style="399" customWidth="1"/>
  </cols>
  <sheetData>
    <row r="1" spans="1:4" s="136" customFormat="1" ht="12.75">
      <c r="A1" s="136" t="s">
        <v>863</v>
      </c>
      <c r="B1" s="137" t="s">
        <v>830</v>
      </c>
      <c r="C1" s="136" t="s">
        <v>829</v>
      </c>
      <c r="D1" s="136" t="s">
        <v>573</v>
      </c>
    </row>
    <row r="2" spans="1:2" s="264" customFormat="1" ht="12.75" customHeight="1">
      <c r="A2" s="264" t="s">
        <v>756</v>
      </c>
      <c r="B2" s="392" t="s">
        <v>477</v>
      </c>
    </row>
    <row r="3" s="264" customFormat="1" ht="12.75" customHeight="1">
      <c r="B3" s="264" t="s">
        <v>478</v>
      </c>
    </row>
    <row r="4" s="264" customFormat="1" ht="12.75" customHeight="1">
      <c r="B4" s="264" t="s">
        <v>479</v>
      </c>
    </row>
    <row r="5" s="264" customFormat="1" ht="12.75" customHeight="1">
      <c r="B5" s="264" t="s">
        <v>480</v>
      </c>
    </row>
    <row r="6" s="264" customFormat="1" ht="12.75" customHeight="1">
      <c r="B6" s="264" t="s">
        <v>766</v>
      </c>
    </row>
    <row r="7" spans="1:2" s="264" customFormat="1" ht="12.75" customHeight="1">
      <c r="A7" s="264" t="s">
        <v>757</v>
      </c>
      <c r="B7" s="392" t="s">
        <v>481</v>
      </c>
    </row>
    <row r="8" s="264" customFormat="1" ht="12.75" customHeight="1">
      <c r="B8" s="264" t="s">
        <v>482</v>
      </c>
    </row>
    <row r="9" s="264" customFormat="1" ht="12.75" customHeight="1">
      <c r="B9" s="264" t="s">
        <v>483</v>
      </c>
    </row>
    <row r="10" s="264" customFormat="1" ht="12.75" customHeight="1">
      <c r="B10" s="264" t="s">
        <v>484</v>
      </c>
    </row>
    <row r="11" s="264" customFormat="1" ht="12.75" customHeight="1">
      <c r="B11" s="264" t="s">
        <v>754</v>
      </c>
    </row>
    <row r="12" spans="1:2" s="264" customFormat="1" ht="12.75" customHeight="1">
      <c r="A12" s="264" t="s">
        <v>758</v>
      </c>
      <c r="B12" s="392" t="s">
        <v>485</v>
      </c>
    </row>
    <row r="13" s="264" customFormat="1" ht="12.75" customHeight="1">
      <c r="B13" s="264" t="s">
        <v>486</v>
      </c>
    </row>
    <row r="14" s="264" customFormat="1" ht="12.75" customHeight="1">
      <c r="B14" s="264" t="s">
        <v>487</v>
      </c>
    </row>
    <row r="15" s="264" customFormat="1" ht="12.75" customHeight="1">
      <c r="B15" s="264" t="s">
        <v>488</v>
      </c>
    </row>
    <row r="16" s="264" customFormat="1" ht="12.75" customHeight="1">
      <c r="B16" s="264" t="s">
        <v>754</v>
      </c>
    </row>
    <row r="17" spans="1:2" s="264" customFormat="1" ht="12.75" customHeight="1">
      <c r="A17" s="264" t="s">
        <v>759</v>
      </c>
      <c r="B17" s="392" t="s">
        <v>489</v>
      </c>
    </row>
    <row r="18" s="264" customFormat="1" ht="12.75" customHeight="1">
      <c r="B18" s="264" t="s">
        <v>490</v>
      </c>
    </row>
    <row r="19" s="264" customFormat="1" ht="12.75" customHeight="1">
      <c r="B19" s="264" t="s">
        <v>491</v>
      </c>
    </row>
    <row r="20" s="264" customFormat="1" ht="12.75" customHeight="1">
      <c r="B20" s="264" t="s">
        <v>492</v>
      </c>
    </row>
    <row r="21" s="264" customFormat="1" ht="12.75" customHeight="1">
      <c r="B21" s="264" t="s">
        <v>755</v>
      </c>
    </row>
    <row r="22" spans="1:2" s="264" customFormat="1" ht="12.75" customHeight="1">
      <c r="A22" s="264" t="s">
        <v>760</v>
      </c>
      <c r="B22" s="392" t="s">
        <v>493</v>
      </c>
    </row>
    <row r="23" s="264" customFormat="1" ht="12.75" customHeight="1">
      <c r="B23" s="264" t="s">
        <v>494</v>
      </c>
    </row>
    <row r="24" s="264" customFormat="1" ht="12.75" customHeight="1">
      <c r="B24" s="264" t="s">
        <v>495</v>
      </c>
    </row>
    <row r="25" s="264" customFormat="1" ht="12.75" customHeight="1">
      <c r="B25" s="264" t="s">
        <v>496</v>
      </c>
    </row>
    <row r="26" s="264" customFormat="1" ht="12.75" customHeight="1">
      <c r="B26" s="264" t="s">
        <v>754</v>
      </c>
    </row>
    <row r="27" spans="1:2" s="264" customFormat="1" ht="12.75" customHeight="1">
      <c r="A27" s="264" t="s">
        <v>761</v>
      </c>
      <c r="B27" s="392" t="s">
        <v>497</v>
      </c>
    </row>
    <row r="28" s="264" customFormat="1" ht="12.75" customHeight="1">
      <c r="B28" s="264" t="s">
        <v>498</v>
      </c>
    </row>
    <row r="29" s="264" customFormat="1" ht="12.75" customHeight="1">
      <c r="B29" s="264" t="s">
        <v>499</v>
      </c>
    </row>
    <row r="30" s="264" customFormat="1" ht="12.75" customHeight="1">
      <c r="B30" s="264" t="s">
        <v>500</v>
      </c>
    </row>
    <row r="31" s="264" customFormat="1" ht="12.75" customHeight="1">
      <c r="B31" s="264" t="s">
        <v>755</v>
      </c>
    </row>
    <row r="32" spans="1:2" s="264" customFormat="1" ht="12.75" customHeight="1">
      <c r="A32" s="264" t="s">
        <v>762</v>
      </c>
      <c r="B32" s="392" t="s">
        <v>501</v>
      </c>
    </row>
    <row r="33" s="264" customFormat="1" ht="12.75" customHeight="1">
      <c r="B33" s="264" t="s">
        <v>502</v>
      </c>
    </row>
    <row r="34" s="264" customFormat="1" ht="12.75" customHeight="1">
      <c r="B34" s="264" t="s">
        <v>503</v>
      </c>
    </row>
    <row r="35" s="264" customFormat="1" ht="12.75" customHeight="1">
      <c r="B35" s="264" t="s">
        <v>504</v>
      </c>
    </row>
    <row r="36" s="264" customFormat="1" ht="12.75" customHeight="1">
      <c r="B36" s="264" t="s">
        <v>755</v>
      </c>
    </row>
    <row r="37" spans="1:2" s="264" customFormat="1" ht="12.75" customHeight="1">
      <c r="A37" s="264" t="s">
        <v>763</v>
      </c>
      <c r="B37" s="392" t="s">
        <v>505</v>
      </c>
    </row>
    <row r="38" s="264" customFormat="1" ht="12.75" customHeight="1">
      <c r="B38" s="264" t="s">
        <v>506</v>
      </c>
    </row>
    <row r="39" s="264" customFormat="1" ht="12.75" customHeight="1">
      <c r="B39" s="264" t="s">
        <v>507</v>
      </c>
    </row>
    <row r="40" s="264" customFormat="1" ht="12.75" customHeight="1">
      <c r="B40" s="264" t="s">
        <v>508</v>
      </c>
    </row>
    <row r="41" s="264" customFormat="1" ht="12.75" customHeight="1">
      <c r="B41" s="264" t="s">
        <v>755</v>
      </c>
    </row>
    <row r="42" spans="1:2" s="264" customFormat="1" ht="12.75" customHeight="1">
      <c r="A42" s="264" t="s">
        <v>764</v>
      </c>
      <c r="B42" s="392" t="s">
        <v>509</v>
      </c>
    </row>
    <row r="43" s="264" customFormat="1" ht="12.75" customHeight="1">
      <c r="B43" s="264" t="s">
        <v>510</v>
      </c>
    </row>
    <row r="44" s="264" customFormat="1" ht="12.75" customHeight="1">
      <c r="B44" s="264" t="s">
        <v>511</v>
      </c>
    </row>
    <row r="45" s="264" customFormat="1" ht="12.75" customHeight="1">
      <c r="B45" s="264" t="s">
        <v>512</v>
      </c>
    </row>
    <row r="46" s="264" customFormat="1" ht="12.75" customHeight="1">
      <c r="B46" s="264" t="s">
        <v>766</v>
      </c>
    </row>
    <row r="47" spans="1:2" s="264" customFormat="1" ht="12.75" customHeight="1">
      <c r="A47" s="264" t="s">
        <v>765</v>
      </c>
      <c r="B47" s="392" t="s">
        <v>513</v>
      </c>
    </row>
    <row r="48" s="264" customFormat="1" ht="12.75" customHeight="1">
      <c r="B48" s="264" t="s">
        <v>514</v>
      </c>
    </row>
    <row r="49" s="264" customFormat="1" ht="12.75" customHeight="1">
      <c r="B49" s="264" t="s">
        <v>515</v>
      </c>
    </row>
    <row r="50" s="264" customFormat="1" ht="12.75" customHeight="1">
      <c r="B50" s="264" t="s">
        <v>516</v>
      </c>
    </row>
    <row r="51" s="264" customFormat="1" ht="12.75" customHeight="1">
      <c r="B51" s="264" t="s">
        <v>754</v>
      </c>
    </row>
    <row r="52" spans="1:2" s="264" customFormat="1" ht="12.75" customHeight="1">
      <c r="A52" s="264" t="s">
        <v>768</v>
      </c>
      <c r="B52" s="392" t="s">
        <v>517</v>
      </c>
    </row>
    <row r="53" s="264" customFormat="1" ht="12.75" customHeight="1">
      <c r="B53" s="264" t="s">
        <v>506</v>
      </c>
    </row>
    <row r="54" s="264" customFormat="1" ht="12.75" customHeight="1">
      <c r="B54" s="264" t="s">
        <v>507</v>
      </c>
    </row>
    <row r="55" s="264" customFormat="1" ht="12.75" customHeight="1">
      <c r="B55" s="264" t="s">
        <v>508</v>
      </c>
    </row>
    <row r="56" s="264" customFormat="1" ht="12.75" customHeight="1">
      <c r="B56" s="264" t="s">
        <v>766</v>
      </c>
    </row>
    <row r="57" spans="1:2" s="264" customFormat="1" ht="12.75" customHeight="1">
      <c r="A57" s="264" t="s">
        <v>769</v>
      </c>
      <c r="B57" s="392" t="s">
        <v>518</v>
      </c>
    </row>
    <row r="58" s="264" customFormat="1" ht="12.75" customHeight="1">
      <c r="B58" s="264" t="s">
        <v>519</v>
      </c>
    </row>
    <row r="59" s="264" customFormat="1" ht="12.75" customHeight="1">
      <c r="B59" s="264" t="s">
        <v>520</v>
      </c>
    </row>
    <row r="60" s="264" customFormat="1" ht="12.75" customHeight="1">
      <c r="B60" s="264" t="s">
        <v>521</v>
      </c>
    </row>
    <row r="61" s="264" customFormat="1" ht="12.75" customHeight="1">
      <c r="B61" s="264" t="s">
        <v>755</v>
      </c>
    </row>
    <row r="62" spans="1:2" s="264" customFormat="1" ht="12.75" customHeight="1">
      <c r="A62" s="264" t="s">
        <v>770</v>
      </c>
      <c r="B62" s="392" t="s">
        <v>522</v>
      </c>
    </row>
    <row r="63" s="264" customFormat="1" ht="12.75" customHeight="1">
      <c r="B63" s="264" t="s">
        <v>523</v>
      </c>
    </row>
    <row r="64" s="264" customFormat="1" ht="12.75" customHeight="1">
      <c r="B64" s="264" t="s">
        <v>524</v>
      </c>
    </row>
    <row r="65" s="264" customFormat="1" ht="12.75" customHeight="1">
      <c r="B65" s="264" t="s">
        <v>525</v>
      </c>
    </row>
    <row r="66" s="264" customFormat="1" ht="12.75" customHeight="1">
      <c r="B66" s="264" t="s">
        <v>754</v>
      </c>
    </row>
    <row r="67" spans="1:2" s="264" customFormat="1" ht="12.75" customHeight="1">
      <c r="A67" s="264" t="s">
        <v>771</v>
      </c>
      <c r="B67" s="392" t="s">
        <v>526</v>
      </c>
    </row>
    <row r="68" s="264" customFormat="1" ht="12.75" customHeight="1">
      <c r="B68" s="264" t="s">
        <v>527</v>
      </c>
    </row>
    <row r="69" s="264" customFormat="1" ht="12.75" customHeight="1">
      <c r="B69" s="264" t="s">
        <v>528</v>
      </c>
    </row>
    <row r="70" s="264" customFormat="1" ht="12.75" customHeight="1">
      <c r="B70" s="264" t="s">
        <v>529</v>
      </c>
    </row>
    <row r="71" s="264" customFormat="1" ht="12.75" customHeight="1">
      <c r="B71" s="264" t="s">
        <v>754</v>
      </c>
    </row>
    <row r="72" spans="1:2" s="264" customFormat="1" ht="12.75" customHeight="1">
      <c r="A72" s="264" t="s">
        <v>772</v>
      </c>
      <c r="B72" s="392" t="s">
        <v>530</v>
      </c>
    </row>
    <row r="73" s="264" customFormat="1" ht="12.75" customHeight="1">
      <c r="B73" s="264" t="s">
        <v>531</v>
      </c>
    </row>
    <row r="74" s="264" customFormat="1" ht="12.75" customHeight="1">
      <c r="B74" s="264" t="s">
        <v>532</v>
      </c>
    </row>
    <row r="75" s="264" customFormat="1" ht="12.75" customHeight="1">
      <c r="B75" s="264" t="s">
        <v>533</v>
      </c>
    </row>
    <row r="76" s="264" customFormat="1" ht="12.75" customHeight="1">
      <c r="B76" s="264" t="s">
        <v>766</v>
      </c>
    </row>
    <row r="77" spans="1:2" s="264" customFormat="1" ht="12.75" customHeight="1">
      <c r="A77" s="264" t="s">
        <v>773</v>
      </c>
      <c r="B77" s="392" t="s">
        <v>946</v>
      </c>
    </row>
    <row r="78" s="264" customFormat="1" ht="12.75" customHeight="1">
      <c r="B78" s="264" t="s">
        <v>947</v>
      </c>
    </row>
    <row r="79" s="264" customFormat="1" ht="12.75" customHeight="1">
      <c r="B79" s="264" t="s">
        <v>948</v>
      </c>
    </row>
    <row r="80" s="264" customFormat="1" ht="12.75" customHeight="1">
      <c r="B80" s="264" t="s">
        <v>949</v>
      </c>
    </row>
    <row r="81" s="264" customFormat="1" ht="12.75" customHeight="1">
      <c r="B81" s="264" t="s">
        <v>755</v>
      </c>
    </row>
    <row r="82" spans="1:2" s="264" customFormat="1" ht="12.75" customHeight="1">
      <c r="A82" s="264" t="s">
        <v>774</v>
      </c>
      <c r="B82" s="392" t="s">
        <v>950</v>
      </c>
    </row>
    <row r="83" s="264" customFormat="1" ht="12.75" customHeight="1">
      <c r="B83" s="264">
        <v>1</v>
      </c>
    </row>
    <row r="84" s="264" customFormat="1" ht="12.75" customHeight="1">
      <c r="B84" s="264">
        <v>2</v>
      </c>
    </row>
    <row r="85" s="264" customFormat="1" ht="12.75" customHeight="1">
      <c r="B85" s="264">
        <v>3</v>
      </c>
    </row>
    <row r="86" s="264" customFormat="1" ht="12.75" customHeight="1">
      <c r="B86" s="264" t="s">
        <v>754</v>
      </c>
    </row>
    <row r="87" spans="1:2" s="264" customFormat="1" ht="12.75" customHeight="1">
      <c r="A87" s="264" t="s">
        <v>775</v>
      </c>
      <c r="B87" s="392" t="s">
        <v>951</v>
      </c>
    </row>
    <row r="88" s="264" customFormat="1" ht="12.75" customHeight="1">
      <c r="B88" s="264" t="s">
        <v>952</v>
      </c>
    </row>
    <row r="89" s="264" customFormat="1" ht="12.75" customHeight="1">
      <c r="B89" s="264" t="s">
        <v>953</v>
      </c>
    </row>
    <row r="90" s="264" customFormat="1" ht="12.75" customHeight="1">
      <c r="B90" s="264" t="s">
        <v>954</v>
      </c>
    </row>
    <row r="91" s="264" customFormat="1" ht="12.75" customHeight="1">
      <c r="B91" s="264" t="s">
        <v>766</v>
      </c>
    </row>
    <row r="92" spans="1:2" s="264" customFormat="1" ht="12.75" customHeight="1">
      <c r="A92" s="264" t="s">
        <v>776</v>
      </c>
      <c r="B92" s="392" t="s">
        <v>955</v>
      </c>
    </row>
    <row r="93" s="264" customFormat="1" ht="12.75" customHeight="1">
      <c r="B93" s="264" t="s">
        <v>956</v>
      </c>
    </row>
    <row r="94" s="264" customFormat="1" ht="12.75" customHeight="1">
      <c r="B94" s="264" t="s">
        <v>957</v>
      </c>
    </row>
    <row r="95" s="264" customFormat="1" ht="12.75" customHeight="1">
      <c r="B95" s="264" t="s">
        <v>958</v>
      </c>
    </row>
    <row r="96" s="264" customFormat="1" ht="12.75" customHeight="1">
      <c r="B96" s="264" t="s">
        <v>755</v>
      </c>
    </row>
    <row r="97" spans="1:2" s="264" customFormat="1" ht="12.75" customHeight="1">
      <c r="A97" s="264" t="s">
        <v>777</v>
      </c>
      <c r="B97" s="392" t="s">
        <v>959</v>
      </c>
    </row>
    <row r="98" s="264" customFormat="1" ht="12.75" customHeight="1">
      <c r="B98" s="264" t="s">
        <v>960</v>
      </c>
    </row>
    <row r="99" s="264" customFormat="1" ht="12.75" customHeight="1">
      <c r="B99" s="264" t="s">
        <v>961</v>
      </c>
    </row>
    <row r="100" s="264" customFormat="1" ht="12.75" customHeight="1">
      <c r="B100" s="264" t="s">
        <v>962</v>
      </c>
    </row>
    <row r="101" s="264" customFormat="1" ht="12.75" customHeight="1">
      <c r="B101" s="264" t="s">
        <v>754</v>
      </c>
    </row>
    <row r="102" spans="1:2" s="264" customFormat="1" ht="12.75" customHeight="1">
      <c r="A102" s="264" t="s">
        <v>790</v>
      </c>
      <c r="B102" s="392" t="s">
        <v>963</v>
      </c>
    </row>
    <row r="103" s="264" customFormat="1" ht="12.75" customHeight="1">
      <c r="B103" s="264" t="s">
        <v>964</v>
      </c>
    </row>
    <row r="104" s="264" customFormat="1" ht="12.75" customHeight="1">
      <c r="B104" s="264" t="s">
        <v>965</v>
      </c>
    </row>
    <row r="105" s="264" customFormat="1" ht="12.75" customHeight="1">
      <c r="B105" s="264" t="s">
        <v>966</v>
      </c>
    </row>
    <row r="106" s="264" customFormat="1" ht="12.75" customHeight="1">
      <c r="B106" s="264" t="s">
        <v>755</v>
      </c>
    </row>
    <row r="107" spans="1:2" s="264" customFormat="1" ht="12.75" customHeight="1">
      <c r="A107" s="264" t="s">
        <v>791</v>
      </c>
      <c r="B107" s="392" t="s">
        <v>967</v>
      </c>
    </row>
    <row r="108" s="264" customFormat="1" ht="12.75" customHeight="1">
      <c r="B108" s="264" t="s">
        <v>968</v>
      </c>
    </row>
    <row r="109" s="264" customFormat="1" ht="12.75" customHeight="1">
      <c r="B109" s="264" t="s">
        <v>969</v>
      </c>
    </row>
    <row r="110" s="264" customFormat="1" ht="12.75" customHeight="1">
      <c r="B110" s="264" t="s">
        <v>970</v>
      </c>
    </row>
    <row r="111" s="264" customFormat="1" ht="12.75" customHeight="1">
      <c r="B111" s="264" t="s">
        <v>766</v>
      </c>
    </row>
    <row r="112" spans="1:2" s="264" customFormat="1" ht="12.75" customHeight="1">
      <c r="A112" s="264" t="s">
        <v>792</v>
      </c>
      <c r="B112" s="392" t="s">
        <v>971</v>
      </c>
    </row>
    <row r="113" s="264" customFormat="1" ht="12.75" customHeight="1">
      <c r="B113" s="264" t="s">
        <v>972</v>
      </c>
    </row>
    <row r="114" s="264" customFormat="1" ht="12.75" customHeight="1">
      <c r="B114" s="264" t="s">
        <v>973</v>
      </c>
    </row>
    <row r="115" s="264" customFormat="1" ht="12.75" customHeight="1">
      <c r="B115" s="264" t="s">
        <v>974</v>
      </c>
    </row>
    <row r="116" s="264" customFormat="1" ht="12.75" customHeight="1">
      <c r="B116" s="264" t="s">
        <v>755</v>
      </c>
    </row>
    <row r="117" spans="1:2" s="264" customFormat="1" ht="12.75" customHeight="1">
      <c r="A117" s="264" t="s">
        <v>793</v>
      </c>
      <c r="B117" s="392" t="s">
        <v>975</v>
      </c>
    </row>
    <row r="118" s="264" customFormat="1" ht="12.75" customHeight="1">
      <c r="B118" s="264" t="s">
        <v>976</v>
      </c>
    </row>
    <row r="119" s="264" customFormat="1" ht="12.75" customHeight="1">
      <c r="B119" s="264" t="s">
        <v>977</v>
      </c>
    </row>
    <row r="120" s="264" customFormat="1" ht="12.75" customHeight="1">
      <c r="B120" s="264" t="s">
        <v>978</v>
      </c>
    </row>
    <row r="121" s="264" customFormat="1" ht="12.75" customHeight="1">
      <c r="B121" s="264" t="s">
        <v>755</v>
      </c>
    </row>
    <row r="122" spans="1:2" s="264" customFormat="1" ht="12.75" customHeight="1">
      <c r="A122" s="264" t="s">
        <v>794</v>
      </c>
      <c r="B122" s="392" t="s">
        <v>979</v>
      </c>
    </row>
    <row r="123" s="264" customFormat="1" ht="12.75" customHeight="1">
      <c r="B123" s="264" t="s">
        <v>980</v>
      </c>
    </row>
    <row r="124" s="264" customFormat="1" ht="12.75" customHeight="1">
      <c r="B124" s="392" t="s">
        <v>872</v>
      </c>
    </row>
    <row r="125" s="264" customFormat="1" ht="12.75" customHeight="1">
      <c r="B125" s="264" t="s">
        <v>981</v>
      </c>
    </row>
    <row r="126" s="264" customFormat="1" ht="12.75" customHeight="1">
      <c r="B126" s="264" t="s">
        <v>755</v>
      </c>
    </row>
    <row r="127" spans="1:2" s="264" customFormat="1" ht="12.75" customHeight="1">
      <c r="A127" s="264" t="s">
        <v>795</v>
      </c>
      <c r="B127" s="392" t="s">
        <v>982</v>
      </c>
    </row>
    <row r="128" s="264" customFormat="1" ht="12.75" customHeight="1">
      <c r="B128" s="264" t="s">
        <v>983</v>
      </c>
    </row>
    <row r="129" s="264" customFormat="1" ht="12.75" customHeight="1">
      <c r="B129" s="264" t="s">
        <v>984</v>
      </c>
    </row>
    <row r="130" s="264" customFormat="1" ht="12.75" customHeight="1">
      <c r="B130" s="264" t="s">
        <v>985</v>
      </c>
    </row>
    <row r="131" s="264" customFormat="1" ht="12.75" customHeight="1">
      <c r="B131" s="264" t="s">
        <v>766</v>
      </c>
    </row>
    <row r="132" spans="1:2" s="264" customFormat="1" ht="12.75" customHeight="1">
      <c r="A132" s="264" t="s">
        <v>796</v>
      </c>
      <c r="B132" s="392" t="s">
        <v>986</v>
      </c>
    </row>
    <row r="133" s="264" customFormat="1" ht="12.75" customHeight="1">
      <c r="B133" s="264" t="s">
        <v>987</v>
      </c>
    </row>
    <row r="134" s="264" customFormat="1" ht="12.75" customHeight="1">
      <c r="B134" s="264" t="s">
        <v>988</v>
      </c>
    </row>
    <row r="135" s="264" customFormat="1" ht="12.75" customHeight="1">
      <c r="B135" s="264" t="s">
        <v>989</v>
      </c>
    </row>
    <row r="136" s="264" customFormat="1" ht="12.75" customHeight="1">
      <c r="B136" s="264" t="s">
        <v>754</v>
      </c>
    </row>
    <row r="137" spans="1:2" s="264" customFormat="1" ht="12.75" customHeight="1">
      <c r="A137" s="264" t="s">
        <v>797</v>
      </c>
      <c r="B137" s="392" t="s">
        <v>990</v>
      </c>
    </row>
    <row r="138" s="264" customFormat="1" ht="12.75" customHeight="1">
      <c r="B138" s="264" t="s">
        <v>991</v>
      </c>
    </row>
    <row r="139" s="264" customFormat="1" ht="12.75" customHeight="1">
      <c r="B139" s="264" t="s">
        <v>992</v>
      </c>
    </row>
    <row r="140" s="264" customFormat="1" ht="12.75" customHeight="1">
      <c r="B140" s="264" t="s">
        <v>993</v>
      </c>
    </row>
    <row r="141" s="264" customFormat="1" ht="12.75" customHeight="1">
      <c r="B141" s="264" t="s">
        <v>766</v>
      </c>
    </row>
    <row r="142" spans="1:2" s="264" customFormat="1" ht="12.75" customHeight="1">
      <c r="A142" s="264" t="s">
        <v>798</v>
      </c>
      <c r="B142" s="392" t="s">
        <v>994</v>
      </c>
    </row>
    <row r="143" s="264" customFormat="1" ht="12.75" customHeight="1">
      <c r="B143" s="264" t="s">
        <v>995</v>
      </c>
    </row>
    <row r="144" s="264" customFormat="1" ht="12.75" customHeight="1">
      <c r="B144" s="264" t="s">
        <v>996</v>
      </c>
    </row>
    <row r="145" s="264" customFormat="1" ht="12.75" customHeight="1">
      <c r="B145" s="264" t="s">
        <v>997</v>
      </c>
    </row>
    <row r="146" s="264" customFormat="1" ht="12.75" customHeight="1">
      <c r="B146" s="264" t="s">
        <v>754</v>
      </c>
    </row>
    <row r="147" spans="1:2" s="264" customFormat="1" ht="12.75" customHeight="1">
      <c r="A147" s="264" t="s">
        <v>799</v>
      </c>
      <c r="B147" s="392" t="s">
        <v>998</v>
      </c>
    </row>
    <row r="148" s="264" customFormat="1" ht="12.75" customHeight="1">
      <c r="B148" s="264" t="s">
        <v>999</v>
      </c>
    </row>
    <row r="149" s="264" customFormat="1" ht="12.75" customHeight="1">
      <c r="B149" s="264" t="s">
        <v>1000</v>
      </c>
    </row>
    <row r="150" s="264" customFormat="1" ht="12.75" customHeight="1">
      <c r="B150" s="264" t="s">
        <v>1001</v>
      </c>
    </row>
    <row r="151" s="264" customFormat="1" ht="12.75" customHeight="1">
      <c r="B151" s="264" t="s">
        <v>755</v>
      </c>
    </row>
    <row r="152" s="264" customFormat="1" ht="12.75">
      <c r="B152" s="392"/>
    </row>
    <row r="153" s="264" customFormat="1" ht="12.75"/>
    <row r="154" s="264" customFormat="1" ht="12.75"/>
    <row r="155" s="264" customFormat="1" ht="12.75"/>
    <row r="156" s="264" customFormat="1" ht="12.75"/>
    <row r="157" s="264" customFormat="1" ht="12.75">
      <c r="B157" s="392"/>
    </row>
    <row r="158" s="264" customFormat="1" ht="12.75"/>
    <row r="159" s="264" customFormat="1" ht="12.75"/>
    <row r="160" s="264" customFormat="1" ht="12.75"/>
    <row r="161" s="264" customFormat="1" ht="12.75"/>
    <row r="162" s="264" customFormat="1" ht="12.75">
      <c r="B162" s="392"/>
    </row>
    <row r="163" s="264" customFormat="1" ht="12.75"/>
    <row r="164" s="264" customFormat="1" ht="12.75"/>
    <row r="165" s="264" customFormat="1" ht="12.75"/>
    <row r="166" s="264" customFormat="1" ht="12.75"/>
    <row r="167" s="264" customFormat="1" ht="12.75">
      <c r="B167" s="392"/>
    </row>
    <row r="168" s="264" customFormat="1" ht="12.75"/>
    <row r="169" s="264" customFormat="1" ht="12.75"/>
    <row r="170" s="264" customFormat="1" ht="12.75"/>
    <row r="171" s="264" customFormat="1" ht="12.75"/>
    <row r="172" s="264" customFormat="1" ht="12.75"/>
    <row r="173" s="264" customFormat="1" ht="12.75"/>
    <row r="174" s="264" customFormat="1" ht="12.75"/>
    <row r="175" s="264" customFormat="1" ht="12.75"/>
    <row r="176" s="264" customFormat="1" ht="12.75"/>
    <row r="177" s="264" customFormat="1" ht="12.75"/>
    <row r="178" s="264" customFormat="1" ht="12.75"/>
    <row r="179" s="264" customFormat="1" ht="12.75"/>
    <row r="180" s="264" customFormat="1" ht="12.75"/>
    <row r="181" s="264" customFormat="1" ht="12.75"/>
    <row r="182" s="264" customFormat="1" ht="12.75"/>
    <row r="183" s="264" customFormat="1" ht="12.75"/>
    <row r="184" s="264" customFormat="1" ht="12.75"/>
    <row r="185" s="264" customFormat="1" ht="12.75"/>
    <row r="186" s="264" customFormat="1" ht="12.75"/>
    <row r="187" s="264" customFormat="1" ht="12.75"/>
    <row r="188" s="264" customFormat="1" ht="12.75"/>
    <row r="189" s="264" customFormat="1" ht="12.75"/>
    <row r="190" s="264" customFormat="1" ht="12.75"/>
    <row r="191" s="264" customFormat="1" ht="12.75"/>
    <row r="192" s="264" customFormat="1" ht="12.75"/>
    <row r="193" s="264" customFormat="1" ht="12.75"/>
    <row r="194" s="264" customFormat="1" ht="12.75"/>
    <row r="195" s="264" customFormat="1" ht="12.75"/>
    <row r="196" s="264" customFormat="1" ht="12.75"/>
    <row r="197" s="264" customFormat="1" ht="12.75"/>
    <row r="198" s="264" customFormat="1" ht="12.75"/>
    <row r="199" s="264" customFormat="1" ht="12.75"/>
    <row r="200" s="264" customFormat="1" ht="12.75"/>
    <row r="201" s="264" customFormat="1" ht="12.75"/>
    <row r="202" s="264" customFormat="1" ht="12.75"/>
    <row r="203" s="264" customFormat="1" ht="12.75"/>
    <row r="204" s="264" customFormat="1" ht="12.75"/>
    <row r="205" s="264" customFormat="1" ht="12.75"/>
    <row r="206" s="264" customFormat="1" ht="12.75"/>
    <row r="207" s="264" customFormat="1" ht="12.75"/>
    <row r="208" s="264" customFormat="1" ht="12.75"/>
    <row r="209" s="264" customFormat="1" ht="12.75"/>
    <row r="210" s="264" customFormat="1" ht="12.75"/>
    <row r="211" s="264" customFormat="1" ht="12.75"/>
    <row r="212" s="264" customFormat="1" ht="12.75"/>
    <row r="213" s="264" customFormat="1" ht="12.75"/>
    <row r="214" s="264" customFormat="1" ht="12.75"/>
    <row r="215" s="264" customFormat="1" ht="12.75"/>
    <row r="262" ht="12.75" customHeight="1"/>
    <row r="287" ht="12.75" customHeight="1"/>
    <row r="289" ht="12.75" customHeight="1"/>
    <row r="297" ht="12.75" customHeight="1"/>
  </sheetData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4"/>
  <dimension ref="A1:D9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399" customWidth="1"/>
    <col min="2" max="2" width="100.7109375" style="140" customWidth="1"/>
    <col min="3" max="16384" width="9.140625" style="399" customWidth="1"/>
  </cols>
  <sheetData>
    <row r="1" spans="1:4" s="136" customFormat="1" ht="12.75">
      <c r="A1" s="136" t="s">
        <v>864</v>
      </c>
      <c r="B1" s="137" t="s">
        <v>830</v>
      </c>
      <c r="C1" s="136" t="s">
        <v>829</v>
      </c>
      <c r="D1" s="136" t="s">
        <v>574</v>
      </c>
    </row>
    <row r="2" spans="1:2" s="264" customFormat="1" ht="12.75" customHeight="1">
      <c r="A2" s="264" t="s">
        <v>756</v>
      </c>
      <c r="B2" s="392" t="s">
        <v>1002</v>
      </c>
    </row>
    <row r="3" s="264" customFormat="1" ht="12.75" customHeight="1">
      <c r="B3" s="264" t="s">
        <v>1003</v>
      </c>
    </row>
    <row r="4" s="264" customFormat="1" ht="12.75" customHeight="1">
      <c r="B4" s="264" t="s">
        <v>1004</v>
      </c>
    </row>
    <row r="5" s="264" customFormat="1" ht="12.75" customHeight="1">
      <c r="B5" s="264" t="s">
        <v>1005</v>
      </c>
    </row>
    <row r="6" s="264" customFormat="1" ht="12.75" customHeight="1">
      <c r="B6" s="264" t="s">
        <v>755</v>
      </c>
    </row>
    <row r="7" spans="1:2" s="264" customFormat="1" ht="12.75" customHeight="1">
      <c r="A7" s="264" t="s">
        <v>757</v>
      </c>
      <c r="B7" s="392" t="s">
        <v>1006</v>
      </c>
    </row>
    <row r="8" s="264" customFormat="1" ht="12.75" customHeight="1">
      <c r="B8" s="264" t="s">
        <v>1007</v>
      </c>
    </row>
    <row r="9" s="264" customFormat="1" ht="12.75" customHeight="1">
      <c r="B9" s="264" t="s">
        <v>1008</v>
      </c>
    </row>
    <row r="10" s="264" customFormat="1" ht="12.75" customHeight="1">
      <c r="B10" s="264" t="s">
        <v>1009</v>
      </c>
    </row>
    <row r="11" s="264" customFormat="1" ht="12.75" customHeight="1">
      <c r="B11" s="264" t="s">
        <v>755</v>
      </c>
    </row>
    <row r="12" spans="1:2" s="264" customFormat="1" ht="12.75" customHeight="1">
      <c r="A12" s="264" t="s">
        <v>758</v>
      </c>
      <c r="B12" s="392" t="s">
        <v>1010</v>
      </c>
    </row>
    <row r="13" s="264" customFormat="1" ht="12.75" customHeight="1">
      <c r="B13" s="264" t="s">
        <v>1011</v>
      </c>
    </row>
    <row r="14" s="264" customFormat="1" ht="12.75" customHeight="1">
      <c r="B14" s="264" t="s">
        <v>1012</v>
      </c>
    </row>
    <row r="15" s="264" customFormat="1" ht="12.75" customHeight="1">
      <c r="B15" s="264" t="s">
        <v>1013</v>
      </c>
    </row>
    <row r="16" s="264" customFormat="1" ht="12.75" customHeight="1">
      <c r="B16" s="264" t="s">
        <v>766</v>
      </c>
    </row>
    <row r="17" spans="1:2" s="264" customFormat="1" ht="12.75" customHeight="1">
      <c r="A17" s="264" t="s">
        <v>759</v>
      </c>
      <c r="B17" s="392" t="s">
        <v>1014</v>
      </c>
    </row>
    <row r="18" s="264" customFormat="1" ht="12.75" customHeight="1">
      <c r="B18" s="264" t="s">
        <v>1015</v>
      </c>
    </row>
    <row r="19" s="264" customFormat="1" ht="12.75" customHeight="1">
      <c r="B19" s="264" t="s">
        <v>1016</v>
      </c>
    </row>
    <row r="20" s="264" customFormat="1" ht="12.75" customHeight="1">
      <c r="B20" s="264" t="s">
        <v>1017</v>
      </c>
    </row>
    <row r="21" s="264" customFormat="1" ht="12.75" customHeight="1">
      <c r="B21" s="264" t="s">
        <v>754</v>
      </c>
    </row>
    <row r="22" spans="1:2" s="264" customFormat="1" ht="12.75" customHeight="1">
      <c r="A22" s="264" t="s">
        <v>760</v>
      </c>
      <c r="B22" s="392" t="s">
        <v>1018</v>
      </c>
    </row>
    <row r="23" s="264" customFormat="1" ht="12.75" customHeight="1">
      <c r="B23" s="264" t="s">
        <v>1019</v>
      </c>
    </row>
    <row r="24" s="264" customFormat="1" ht="12.75" customHeight="1">
      <c r="B24" s="264" t="s">
        <v>1020</v>
      </c>
    </row>
    <row r="25" s="264" customFormat="1" ht="12.75" customHeight="1">
      <c r="B25" s="264" t="s">
        <v>1021</v>
      </c>
    </row>
    <row r="26" s="264" customFormat="1" ht="12.75" customHeight="1">
      <c r="B26" s="264" t="s">
        <v>754</v>
      </c>
    </row>
    <row r="27" spans="1:2" s="264" customFormat="1" ht="12.75" customHeight="1">
      <c r="A27" s="264" t="s">
        <v>761</v>
      </c>
      <c r="B27" s="392" t="s">
        <v>1022</v>
      </c>
    </row>
    <row r="28" s="264" customFormat="1" ht="12.75" customHeight="1">
      <c r="B28" s="264" t="s">
        <v>1023</v>
      </c>
    </row>
    <row r="29" s="264" customFormat="1" ht="12.75" customHeight="1">
      <c r="B29" s="264" t="s">
        <v>1024</v>
      </c>
    </row>
    <row r="30" s="264" customFormat="1" ht="12.75" customHeight="1">
      <c r="B30" s="264" t="s">
        <v>1025</v>
      </c>
    </row>
    <row r="31" s="264" customFormat="1" ht="12.75" customHeight="1">
      <c r="B31" s="264" t="s">
        <v>766</v>
      </c>
    </row>
    <row r="32" spans="1:2" s="264" customFormat="1" ht="12.75" customHeight="1">
      <c r="A32" s="264" t="s">
        <v>762</v>
      </c>
      <c r="B32" s="392" t="s">
        <v>1026</v>
      </c>
    </row>
    <row r="33" s="264" customFormat="1" ht="12.75" customHeight="1">
      <c r="B33" s="264" t="s">
        <v>1027</v>
      </c>
    </row>
    <row r="34" s="264" customFormat="1" ht="12.75" customHeight="1">
      <c r="B34" s="264" t="s">
        <v>1028</v>
      </c>
    </row>
    <row r="35" s="264" customFormat="1" ht="12.75" customHeight="1">
      <c r="B35" s="264" t="s">
        <v>1029</v>
      </c>
    </row>
    <row r="36" s="264" customFormat="1" ht="12.75" customHeight="1">
      <c r="B36" s="264" t="s">
        <v>755</v>
      </c>
    </row>
    <row r="37" spans="1:2" s="264" customFormat="1" ht="12.75" customHeight="1">
      <c r="A37" s="264" t="s">
        <v>763</v>
      </c>
      <c r="B37" s="392" t="s">
        <v>1030</v>
      </c>
    </row>
    <row r="38" s="264" customFormat="1" ht="12.75" customHeight="1">
      <c r="B38" s="264" t="s">
        <v>1031</v>
      </c>
    </row>
    <row r="39" s="264" customFormat="1" ht="12.75" customHeight="1">
      <c r="B39" s="264" t="s">
        <v>1032</v>
      </c>
    </row>
    <row r="40" s="264" customFormat="1" ht="12.75" customHeight="1">
      <c r="B40" s="264" t="s">
        <v>1033</v>
      </c>
    </row>
    <row r="41" s="264" customFormat="1" ht="12.75" customHeight="1">
      <c r="B41" s="264" t="s">
        <v>754</v>
      </c>
    </row>
    <row r="42" spans="1:2" s="264" customFormat="1" ht="12.75" customHeight="1">
      <c r="A42" s="264" t="s">
        <v>764</v>
      </c>
      <c r="B42" s="392" t="s">
        <v>1034</v>
      </c>
    </row>
    <row r="43" s="264" customFormat="1" ht="12.75" customHeight="1">
      <c r="B43" s="264" t="s">
        <v>1035</v>
      </c>
    </row>
    <row r="44" s="264" customFormat="1" ht="12.75" customHeight="1">
      <c r="B44" s="264" t="s">
        <v>1036</v>
      </c>
    </row>
    <row r="45" s="264" customFormat="1" ht="12.75" customHeight="1">
      <c r="B45" s="264" t="s">
        <v>1037</v>
      </c>
    </row>
    <row r="46" s="264" customFormat="1" ht="12.75" customHeight="1">
      <c r="B46" s="264" t="s">
        <v>754</v>
      </c>
    </row>
    <row r="47" spans="1:2" s="264" customFormat="1" ht="12.75" customHeight="1">
      <c r="A47" s="264" t="s">
        <v>765</v>
      </c>
      <c r="B47" s="392" t="s">
        <v>1038</v>
      </c>
    </row>
    <row r="48" s="264" customFormat="1" ht="12.75" customHeight="1">
      <c r="B48" s="264" t="s">
        <v>1039</v>
      </c>
    </row>
    <row r="49" s="264" customFormat="1" ht="12.75" customHeight="1">
      <c r="B49" s="264" t="s">
        <v>1040</v>
      </c>
    </row>
    <row r="50" s="264" customFormat="1" ht="12.75" customHeight="1">
      <c r="B50" s="264" t="s">
        <v>1041</v>
      </c>
    </row>
    <row r="51" s="264" customFormat="1" ht="12.75" customHeight="1">
      <c r="B51" s="264" t="s">
        <v>766</v>
      </c>
    </row>
    <row r="53" ht="12.75">
      <c r="B53" s="398"/>
    </row>
    <row r="88" ht="12.75">
      <c r="B88" s="398"/>
    </row>
    <row r="89" ht="12.75">
      <c r="B89" s="398"/>
    </row>
    <row r="90" ht="12.75">
      <c r="B90" s="398"/>
    </row>
    <row r="262" ht="12.75" customHeight="1"/>
    <row r="287" ht="12.75" customHeight="1"/>
    <row r="289" ht="12.75" customHeight="1"/>
    <row r="297" ht="12.75" customHeight="1"/>
  </sheetData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9"/>
  <dimension ref="A1:D5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399" customWidth="1"/>
    <col min="2" max="2" width="100.7109375" style="140" customWidth="1"/>
    <col min="3" max="16384" width="9.140625" style="399" customWidth="1"/>
  </cols>
  <sheetData>
    <row r="1" spans="1:4" s="136" customFormat="1" ht="12.75">
      <c r="A1" s="136" t="s">
        <v>865</v>
      </c>
      <c r="B1" s="137" t="s">
        <v>830</v>
      </c>
      <c r="C1" s="136" t="s">
        <v>829</v>
      </c>
      <c r="D1" s="136" t="s">
        <v>575</v>
      </c>
    </row>
    <row r="2" spans="1:2" s="264" customFormat="1" ht="12.75" customHeight="1">
      <c r="A2" s="264" t="s">
        <v>756</v>
      </c>
      <c r="B2" s="392" t="s">
        <v>1042</v>
      </c>
    </row>
    <row r="3" s="264" customFormat="1" ht="12.75" customHeight="1">
      <c r="B3" s="264" t="s">
        <v>1043</v>
      </c>
    </row>
    <row r="4" s="264" customFormat="1" ht="12.75" customHeight="1">
      <c r="B4" s="264" t="s">
        <v>1044</v>
      </c>
    </row>
    <row r="5" s="264" customFormat="1" ht="12.75" customHeight="1">
      <c r="B5" s="264" t="s">
        <v>1045</v>
      </c>
    </row>
    <row r="6" s="264" customFormat="1" ht="12.75" customHeight="1">
      <c r="B6" s="264" t="s">
        <v>766</v>
      </c>
    </row>
    <row r="7" spans="1:2" s="264" customFormat="1" ht="12.75" customHeight="1">
      <c r="A7" s="264" t="s">
        <v>757</v>
      </c>
      <c r="B7" s="392" t="s">
        <v>1046</v>
      </c>
    </row>
    <row r="8" s="264" customFormat="1" ht="12.75" customHeight="1">
      <c r="B8" s="264" t="s">
        <v>1047</v>
      </c>
    </row>
    <row r="9" s="264" customFormat="1" ht="12.75" customHeight="1">
      <c r="B9" s="264" t="s">
        <v>1048</v>
      </c>
    </row>
    <row r="10" s="264" customFormat="1" ht="12.75" customHeight="1">
      <c r="B10" s="264" t="s">
        <v>1049</v>
      </c>
    </row>
    <row r="11" s="264" customFormat="1" ht="12.75" customHeight="1">
      <c r="B11" s="264" t="s">
        <v>754</v>
      </c>
    </row>
    <row r="12" spans="1:2" s="264" customFormat="1" ht="12.75" customHeight="1">
      <c r="A12" s="264" t="s">
        <v>758</v>
      </c>
      <c r="B12" s="392" t="s">
        <v>1050</v>
      </c>
    </row>
    <row r="13" s="264" customFormat="1" ht="12.75" customHeight="1">
      <c r="B13" s="264" t="s">
        <v>1051</v>
      </c>
    </row>
    <row r="14" s="264" customFormat="1" ht="12.75" customHeight="1">
      <c r="B14" s="264" t="s">
        <v>1052</v>
      </c>
    </row>
    <row r="15" s="264" customFormat="1" ht="12.75" customHeight="1">
      <c r="B15" s="264" t="s">
        <v>1053</v>
      </c>
    </row>
    <row r="16" s="264" customFormat="1" ht="12.75" customHeight="1">
      <c r="B16" s="264" t="s">
        <v>754</v>
      </c>
    </row>
    <row r="17" spans="1:2" s="264" customFormat="1" ht="12.75" customHeight="1">
      <c r="A17" s="264" t="s">
        <v>759</v>
      </c>
      <c r="B17" s="392" t="s">
        <v>1054</v>
      </c>
    </row>
    <row r="18" s="264" customFormat="1" ht="12.75" customHeight="1">
      <c r="B18" s="264" t="s">
        <v>1055</v>
      </c>
    </row>
    <row r="19" s="264" customFormat="1" ht="12.75" customHeight="1">
      <c r="B19" s="264" t="s">
        <v>1056</v>
      </c>
    </row>
    <row r="20" s="264" customFormat="1" ht="12.75" customHeight="1">
      <c r="B20" s="264" t="s">
        <v>1057</v>
      </c>
    </row>
    <row r="21" s="264" customFormat="1" ht="12.75" customHeight="1">
      <c r="B21" s="264" t="s">
        <v>754</v>
      </c>
    </row>
    <row r="22" spans="1:2" s="264" customFormat="1" ht="12.75" customHeight="1">
      <c r="A22" s="264" t="s">
        <v>760</v>
      </c>
      <c r="B22" s="392" t="s">
        <v>1058</v>
      </c>
    </row>
    <row r="23" s="264" customFormat="1" ht="12.75" customHeight="1">
      <c r="B23" s="264" t="s">
        <v>1059</v>
      </c>
    </row>
    <row r="24" s="264" customFormat="1" ht="12.75" customHeight="1">
      <c r="B24" s="264" t="s">
        <v>1060</v>
      </c>
    </row>
    <row r="25" s="264" customFormat="1" ht="12.75" customHeight="1">
      <c r="B25" s="264" t="s">
        <v>1061</v>
      </c>
    </row>
    <row r="26" s="264" customFormat="1" ht="12.75" customHeight="1">
      <c r="B26" s="264" t="s">
        <v>754</v>
      </c>
    </row>
    <row r="27" spans="1:2" s="264" customFormat="1" ht="12.75" customHeight="1">
      <c r="A27" s="264" t="s">
        <v>761</v>
      </c>
      <c r="B27" s="392" t="s">
        <v>1062</v>
      </c>
    </row>
    <row r="28" s="264" customFormat="1" ht="12.75" customHeight="1">
      <c r="B28" s="264" t="s">
        <v>1063</v>
      </c>
    </row>
    <row r="29" s="264" customFormat="1" ht="12.75" customHeight="1">
      <c r="B29" s="264" t="s">
        <v>1064</v>
      </c>
    </row>
    <row r="30" s="264" customFormat="1" ht="12.75" customHeight="1">
      <c r="B30" s="264" t="s">
        <v>1065</v>
      </c>
    </row>
    <row r="31" s="264" customFormat="1" ht="12.75" customHeight="1">
      <c r="B31" s="264" t="s">
        <v>754</v>
      </c>
    </row>
    <row r="32" spans="1:2" s="264" customFormat="1" ht="12.75" customHeight="1">
      <c r="A32" s="264" t="s">
        <v>762</v>
      </c>
      <c r="B32" s="392" t="s">
        <v>1066</v>
      </c>
    </row>
    <row r="33" s="264" customFormat="1" ht="12.75" customHeight="1">
      <c r="B33" s="264" t="s">
        <v>1067</v>
      </c>
    </row>
    <row r="34" s="264" customFormat="1" ht="12.75" customHeight="1">
      <c r="B34" s="264" t="s">
        <v>1068</v>
      </c>
    </row>
    <row r="35" s="264" customFormat="1" ht="12.75" customHeight="1">
      <c r="B35" s="264" t="s">
        <v>1069</v>
      </c>
    </row>
    <row r="36" s="264" customFormat="1" ht="12.75" customHeight="1">
      <c r="B36" s="264" t="s">
        <v>755</v>
      </c>
    </row>
    <row r="37" spans="1:2" s="264" customFormat="1" ht="12.75" customHeight="1">
      <c r="A37" s="264" t="s">
        <v>763</v>
      </c>
      <c r="B37" s="392" t="s">
        <v>1070</v>
      </c>
    </row>
    <row r="38" s="264" customFormat="1" ht="12.75" customHeight="1">
      <c r="B38" s="264" t="s">
        <v>1071</v>
      </c>
    </row>
    <row r="39" s="264" customFormat="1" ht="12.75" customHeight="1">
      <c r="B39" s="264" t="s">
        <v>1072</v>
      </c>
    </row>
    <row r="40" s="264" customFormat="1" ht="12.75" customHeight="1">
      <c r="B40" s="264" t="s">
        <v>1073</v>
      </c>
    </row>
    <row r="41" s="264" customFormat="1" ht="12.75" customHeight="1">
      <c r="B41" s="264" t="s">
        <v>754</v>
      </c>
    </row>
    <row r="42" spans="1:2" s="264" customFormat="1" ht="12.75" customHeight="1">
      <c r="A42" s="264" t="s">
        <v>764</v>
      </c>
      <c r="B42" s="392" t="s">
        <v>1074</v>
      </c>
    </row>
    <row r="43" s="264" customFormat="1" ht="12.75" customHeight="1">
      <c r="B43" s="264" t="s">
        <v>1075</v>
      </c>
    </row>
    <row r="44" s="264" customFormat="1" ht="12.75" customHeight="1">
      <c r="B44" s="264" t="s">
        <v>1076</v>
      </c>
    </row>
    <row r="45" s="264" customFormat="1" ht="12.75" customHeight="1">
      <c r="B45" s="264" t="s">
        <v>1077</v>
      </c>
    </row>
    <row r="46" s="264" customFormat="1" ht="12.75" customHeight="1">
      <c r="B46" s="264" t="s">
        <v>754</v>
      </c>
    </row>
    <row r="47" spans="1:2" s="264" customFormat="1" ht="12.75" customHeight="1">
      <c r="A47" s="264" t="s">
        <v>765</v>
      </c>
      <c r="B47" s="392" t="s">
        <v>412</v>
      </c>
    </row>
    <row r="48" s="264" customFormat="1" ht="12.75" customHeight="1">
      <c r="B48" s="264" t="s">
        <v>1078</v>
      </c>
    </row>
    <row r="49" s="264" customFormat="1" ht="12.75" customHeight="1">
      <c r="B49" s="264" t="s">
        <v>1079</v>
      </c>
    </row>
    <row r="50" s="264" customFormat="1" ht="12.75" customHeight="1">
      <c r="B50" s="264" t="s">
        <v>1080</v>
      </c>
    </row>
    <row r="51" s="264" customFormat="1" ht="12.75" customHeight="1">
      <c r="B51" s="264" t="s">
        <v>754</v>
      </c>
    </row>
    <row r="52" ht="12.75">
      <c r="B52" s="398"/>
    </row>
  </sheetData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0"/>
  <dimension ref="A1:D28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396" customWidth="1"/>
    <col min="2" max="2" width="100.7109375" style="395" customWidth="1"/>
    <col min="3" max="16384" width="9.140625" style="396" customWidth="1"/>
  </cols>
  <sheetData>
    <row r="1" spans="1:4" s="136" customFormat="1" ht="12.75">
      <c r="A1" s="136" t="s">
        <v>866</v>
      </c>
      <c r="B1" s="137" t="s">
        <v>831</v>
      </c>
      <c r="C1" s="136" t="s">
        <v>832</v>
      </c>
      <c r="D1" s="136" t="s">
        <v>573</v>
      </c>
    </row>
    <row r="2" spans="1:2" s="393" customFormat="1" ht="12.75" customHeight="1">
      <c r="A2" s="393" t="s">
        <v>756</v>
      </c>
      <c r="B2" s="394" t="s">
        <v>1081</v>
      </c>
    </row>
    <row r="3" s="393" customFormat="1" ht="12.75" customHeight="1">
      <c r="B3" s="393" t="s">
        <v>1082</v>
      </c>
    </row>
    <row r="4" s="393" customFormat="1" ht="12.75" customHeight="1">
      <c r="B4" s="393" t="s">
        <v>1083</v>
      </c>
    </row>
    <row r="5" s="393" customFormat="1" ht="12.75" customHeight="1">
      <c r="B5" s="393" t="s">
        <v>1084</v>
      </c>
    </row>
    <row r="6" s="393" customFormat="1" ht="12.75" customHeight="1">
      <c r="B6" s="393" t="s">
        <v>766</v>
      </c>
    </row>
    <row r="7" spans="1:2" s="393" customFormat="1" ht="12.75" customHeight="1">
      <c r="A7" s="393" t="s">
        <v>757</v>
      </c>
      <c r="B7" s="394" t="s">
        <v>1085</v>
      </c>
    </row>
    <row r="8" s="393" customFormat="1" ht="12.75" customHeight="1">
      <c r="B8" s="393" t="s">
        <v>1086</v>
      </c>
    </row>
    <row r="9" s="393" customFormat="1" ht="12.75" customHeight="1">
      <c r="B9" s="393" t="s">
        <v>1088</v>
      </c>
    </row>
    <row r="10" s="393" customFormat="1" ht="12.75" customHeight="1">
      <c r="B10" s="393" t="s">
        <v>1087</v>
      </c>
    </row>
    <row r="11" s="393" customFormat="1" ht="12.75" customHeight="1">
      <c r="B11" s="393" t="s">
        <v>755</v>
      </c>
    </row>
    <row r="12" spans="1:2" s="393" customFormat="1" ht="12.75" customHeight="1">
      <c r="A12" s="393" t="s">
        <v>758</v>
      </c>
      <c r="B12" s="394" t="s">
        <v>1089</v>
      </c>
    </row>
    <row r="13" s="393" customFormat="1" ht="12.75" customHeight="1">
      <c r="B13" s="393" t="s">
        <v>1090</v>
      </c>
    </row>
    <row r="14" s="393" customFormat="1" ht="12.75" customHeight="1">
      <c r="B14" s="393" t="s">
        <v>1091</v>
      </c>
    </row>
    <row r="15" s="393" customFormat="1" ht="12.75" customHeight="1">
      <c r="B15" s="393" t="s">
        <v>1092</v>
      </c>
    </row>
    <row r="16" s="393" customFormat="1" ht="12.75" customHeight="1">
      <c r="B16" s="393" t="s">
        <v>754</v>
      </c>
    </row>
    <row r="17" spans="1:2" s="393" customFormat="1" ht="12.75" customHeight="1">
      <c r="A17" s="393" t="s">
        <v>759</v>
      </c>
      <c r="B17" s="394" t="s">
        <v>1093</v>
      </c>
    </row>
    <row r="18" s="393" customFormat="1" ht="12.75" customHeight="1">
      <c r="B18" s="393" t="s">
        <v>1094</v>
      </c>
    </row>
    <row r="19" s="393" customFormat="1" ht="12.75" customHeight="1">
      <c r="B19" s="393" t="s">
        <v>1095</v>
      </c>
    </row>
    <row r="20" s="393" customFormat="1" ht="12.75" customHeight="1">
      <c r="B20" s="393" t="s">
        <v>1096</v>
      </c>
    </row>
    <row r="21" s="393" customFormat="1" ht="12.75" customHeight="1">
      <c r="B21" s="393" t="s">
        <v>754</v>
      </c>
    </row>
    <row r="22" spans="1:2" s="393" customFormat="1" ht="12.75" customHeight="1">
      <c r="A22" s="393" t="s">
        <v>760</v>
      </c>
      <c r="B22" s="394" t="s">
        <v>1097</v>
      </c>
    </row>
    <row r="23" s="393" customFormat="1" ht="12.75" customHeight="1">
      <c r="B23" s="393" t="s">
        <v>1098</v>
      </c>
    </row>
    <row r="24" s="393" customFormat="1" ht="12.75" customHeight="1">
      <c r="B24" s="393" t="s">
        <v>1099</v>
      </c>
    </row>
    <row r="25" s="393" customFormat="1" ht="12.75" customHeight="1">
      <c r="B25" s="393" t="s">
        <v>1100</v>
      </c>
    </row>
    <row r="26" s="393" customFormat="1" ht="12.75" customHeight="1">
      <c r="B26" s="393" t="s">
        <v>755</v>
      </c>
    </row>
    <row r="27" spans="1:2" s="393" customFormat="1" ht="12.75" customHeight="1">
      <c r="A27" s="393" t="s">
        <v>761</v>
      </c>
      <c r="B27" s="394" t="s">
        <v>1101</v>
      </c>
    </row>
    <row r="28" s="393" customFormat="1" ht="12.75" customHeight="1">
      <c r="B28" s="393" t="s">
        <v>1102</v>
      </c>
    </row>
    <row r="29" s="393" customFormat="1" ht="12.75" customHeight="1">
      <c r="B29" s="393" t="s">
        <v>1103</v>
      </c>
    </row>
    <row r="30" s="393" customFormat="1" ht="12.75" customHeight="1">
      <c r="B30" s="393" t="s">
        <v>1104</v>
      </c>
    </row>
    <row r="31" s="393" customFormat="1" ht="12.75" customHeight="1">
      <c r="B31" s="393" t="s">
        <v>754</v>
      </c>
    </row>
    <row r="32" spans="1:2" s="393" customFormat="1" ht="12.75" customHeight="1">
      <c r="A32" s="393" t="s">
        <v>762</v>
      </c>
      <c r="B32" s="394" t="s">
        <v>1105</v>
      </c>
    </row>
    <row r="33" s="393" customFormat="1" ht="12.75" customHeight="1">
      <c r="B33" s="393" t="s">
        <v>1106</v>
      </c>
    </row>
    <row r="34" s="393" customFormat="1" ht="12.75" customHeight="1">
      <c r="B34" s="393" t="s">
        <v>1107</v>
      </c>
    </row>
    <row r="35" s="393" customFormat="1" ht="12.75" customHeight="1">
      <c r="B35" s="393" t="s">
        <v>1108</v>
      </c>
    </row>
    <row r="36" s="393" customFormat="1" ht="12.75" customHeight="1">
      <c r="B36" s="393" t="s">
        <v>754</v>
      </c>
    </row>
    <row r="37" spans="1:2" s="393" customFormat="1" ht="12.75" customHeight="1">
      <c r="A37" s="393" t="s">
        <v>763</v>
      </c>
      <c r="B37" s="394" t="s">
        <v>1109</v>
      </c>
    </row>
    <row r="38" s="393" customFormat="1" ht="12.75" customHeight="1">
      <c r="B38" s="393" t="s">
        <v>1110</v>
      </c>
    </row>
    <row r="39" s="393" customFormat="1" ht="12.75" customHeight="1">
      <c r="B39" s="393" t="s">
        <v>1111</v>
      </c>
    </row>
    <row r="40" s="393" customFormat="1" ht="12.75" customHeight="1">
      <c r="B40" s="393" t="s">
        <v>1112</v>
      </c>
    </row>
    <row r="41" s="393" customFormat="1" ht="12.75" customHeight="1">
      <c r="B41" s="393" t="s">
        <v>755</v>
      </c>
    </row>
    <row r="42" spans="1:2" s="393" customFormat="1" ht="12.75" customHeight="1">
      <c r="A42" s="393" t="s">
        <v>764</v>
      </c>
      <c r="B42" s="394" t="s">
        <v>1113</v>
      </c>
    </row>
    <row r="43" s="393" customFormat="1" ht="12.75" customHeight="1">
      <c r="B43" s="393" t="s">
        <v>1114</v>
      </c>
    </row>
    <row r="44" s="393" customFormat="1" ht="12.75" customHeight="1">
      <c r="B44" s="265" t="s">
        <v>1115</v>
      </c>
    </row>
    <row r="45" s="393" customFormat="1" ht="12.75" customHeight="1">
      <c r="B45" s="394" t="s">
        <v>1116</v>
      </c>
    </row>
    <row r="46" s="393" customFormat="1" ht="12.75" customHeight="1">
      <c r="B46" s="393" t="s">
        <v>766</v>
      </c>
    </row>
    <row r="47" spans="1:2" s="393" customFormat="1" ht="12.75" customHeight="1">
      <c r="A47" s="393" t="s">
        <v>765</v>
      </c>
      <c r="B47" s="394" t="s">
        <v>1117</v>
      </c>
    </row>
    <row r="48" s="393" customFormat="1" ht="12.75" customHeight="1">
      <c r="B48" s="393" t="s">
        <v>6</v>
      </c>
    </row>
    <row r="49" s="393" customFormat="1" ht="12.75" customHeight="1">
      <c r="B49" s="393" t="s">
        <v>7</v>
      </c>
    </row>
    <row r="50" s="393" customFormat="1" ht="12.75" customHeight="1">
      <c r="B50" s="393" t="s">
        <v>8</v>
      </c>
    </row>
    <row r="51" s="393" customFormat="1" ht="12.75" customHeight="1">
      <c r="B51" s="393" t="s">
        <v>754</v>
      </c>
    </row>
    <row r="52" spans="1:2" s="393" customFormat="1" ht="12.75" customHeight="1">
      <c r="A52" s="393" t="s">
        <v>768</v>
      </c>
      <c r="B52" s="394" t="s">
        <v>9</v>
      </c>
    </row>
    <row r="53" s="393" customFormat="1" ht="12.75" customHeight="1">
      <c r="B53" s="393" t="s">
        <v>10</v>
      </c>
    </row>
    <row r="54" s="393" customFormat="1" ht="12.75" customHeight="1">
      <c r="B54" s="393" t="s">
        <v>11</v>
      </c>
    </row>
    <row r="55" s="393" customFormat="1" ht="12.75" customHeight="1">
      <c r="B55" s="393" t="s">
        <v>12</v>
      </c>
    </row>
    <row r="56" s="393" customFormat="1" ht="12.75" customHeight="1">
      <c r="B56" s="393" t="s">
        <v>754</v>
      </c>
    </row>
    <row r="57" spans="1:2" s="393" customFormat="1" ht="12.75" customHeight="1">
      <c r="A57" s="393" t="s">
        <v>769</v>
      </c>
      <c r="B57" s="394" t="s">
        <v>13</v>
      </c>
    </row>
    <row r="58" s="393" customFormat="1" ht="12.75" customHeight="1">
      <c r="B58" s="393" t="s">
        <v>14</v>
      </c>
    </row>
    <row r="59" s="393" customFormat="1" ht="12.75" customHeight="1">
      <c r="B59" s="393" t="s">
        <v>15</v>
      </c>
    </row>
    <row r="60" s="393" customFormat="1" ht="12.75" customHeight="1">
      <c r="B60" s="393" t="s">
        <v>16</v>
      </c>
    </row>
    <row r="61" s="393" customFormat="1" ht="12.75" customHeight="1">
      <c r="B61" s="393" t="s">
        <v>755</v>
      </c>
    </row>
    <row r="62" spans="1:2" s="393" customFormat="1" ht="12.75" customHeight="1">
      <c r="A62" s="393" t="s">
        <v>770</v>
      </c>
      <c r="B62" s="394" t="s">
        <v>17</v>
      </c>
    </row>
    <row r="63" s="393" customFormat="1" ht="12.75" customHeight="1">
      <c r="B63" s="393" t="s">
        <v>18</v>
      </c>
    </row>
    <row r="64" s="393" customFormat="1" ht="12.75" customHeight="1">
      <c r="B64" s="393" t="s">
        <v>19</v>
      </c>
    </row>
    <row r="65" s="393" customFormat="1" ht="12.75" customHeight="1">
      <c r="B65" s="393" t="s">
        <v>20</v>
      </c>
    </row>
    <row r="66" s="393" customFormat="1" ht="12.75" customHeight="1">
      <c r="B66" s="393" t="s">
        <v>755</v>
      </c>
    </row>
    <row r="67" spans="1:2" s="393" customFormat="1" ht="12.75" customHeight="1">
      <c r="A67" s="393" t="s">
        <v>771</v>
      </c>
      <c r="B67" s="394" t="s">
        <v>21</v>
      </c>
    </row>
    <row r="68" s="393" customFormat="1" ht="12.75" customHeight="1">
      <c r="B68" s="393" t="s">
        <v>22</v>
      </c>
    </row>
    <row r="69" s="393" customFormat="1" ht="12.75" customHeight="1">
      <c r="B69" s="393" t="s">
        <v>23</v>
      </c>
    </row>
    <row r="70" s="393" customFormat="1" ht="12.75" customHeight="1">
      <c r="B70" s="393" t="s">
        <v>24</v>
      </c>
    </row>
    <row r="71" s="393" customFormat="1" ht="12.75" customHeight="1">
      <c r="B71" s="393" t="s">
        <v>754</v>
      </c>
    </row>
    <row r="72" spans="1:2" s="393" customFormat="1" ht="12.75" customHeight="1">
      <c r="A72" s="393" t="s">
        <v>772</v>
      </c>
      <c r="B72" s="394" t="s">
        <v>25</v>
      </c>
    </row>
    <row r="73" s="393" customFormat="1" ht="12.75" customHeight="1">
      <c r="B73" s="393" t="s">
        <v>26</v>
      </c>
    </row>
    <row r="74" s="393" customFormat="1" ht="12.75" customHeight="1">
      <c r="B74" s="393" t="s">
        <v>27</v>
      </c>
    </row>
    <row r="75" s="393" customFormat="1" ht="12.75" customHeight="1">
      <c r="B75" s="393" t="s">
        <v>28</v>
      </c>
    </row>
    <row r="76" s="393" customFormat="1" ht="12.75" customHeight="1">
      <c r="B76" s="393" t="s">
        <v>754</v>
      </c>
    </row>
    <row r="77" spans="1:2" s="393" customFormat="1" ht="12.75" customHeight="1">
      <c r="A77" s="393" t="s">
        <v>773</v>
      </c>
      <c r="B77" s="394" t="s">
        <v>29</v>
      </c>
    </row>
    <row r="78" s="393" customFormat="1" ht="12.75" customHeight="1">
      <c r="B78" s="393" t="s">
        <v>30</v>
      </c>
    </row>
    <row r="79" s="393" customFormat="1" ht="12.75" customHeight="1">
      <c r="B79" s="393" t="s">
        <v>31</v>
      </c>
    </row>
    <row r="80" s="393" customFormat="1" ht="12.75" customHeight="1">
      <c r="B80" s="393" t="s">
        <v>32</v>
      </c>
    </row>
    <row r="81" s="393" customFormat="1" ht="12.75" customHeight="1">
      <c r="B81" s="393" t="s">
        <v>755</v>
      </c>
    </row>
    <row r="82" spans="1:2" s="393" customFormat="1" ht="12.75" customHeight="1">
      <c r="A82" s="393" t="s">
        <v>774</v>
      </c>
      <c r="B82" s="394" t="s">
        <v>33</v>
      </c>
    </row>
    <row r="83" s="393" customFormat="1" ht="12.75" customHeight="1">
      <c r="B83" s="393" t="s">
        <v>34</v>
      </c>
    </row>
    <row r="84" s="393" customFormat="1" ht="12.75" customHeight="1">
      <c r="B84" s="393" t="s">
        <v>35</v>
      </c>
    </row>
    <row r="85" s="393" customFormat="1" ht="12.75" customHeight="1">
      <c r="B85" s="393" t="s">
        <v>36</v>
      </c>
    </row>
    <row r="86" s="393" customFormat="1" ht="12.75" customHeight="1">
      <c r="B86" s="393" t="s">
        <v>755</v>
      </c>
    </row>
    <row r="87" spans="1:2" s="393" customFormat="1" ht="12.75" customHeight="1">
      <c r="A87" s="393" t="s">
        <v>775</v>
      </c>
      <c r="B87" s="394" t="s">
        <v>38</v>
      </c>
    </row>
    <row r="88" s="393" customFormat="1" ht="12.75" customHeight="1">
      <c r="B88" s="393" t="s">
        <v>37</v>
      </c>
    </row>
    <row r="89" s="393" customFormat="1" ht="12.75" customHeight="1">
      <c r="B89" s="393" t="s">
        <v>39</v>
      </c>
    </row>
    <row r="90" s="393" customFormat="1" ht="12.75" customHeight="1">
      <c r="B90" s="393" t="s">
        <v>40</v>
      </c>
    </row>
    <row r="91" s="393" customFormat="1" ht="12.75" customHeight="1">
      <c r="B91" s="393" t="s">
        <v>766</v>
      </c>
    </row>
    <row r="92" spans="1:2" s="393" customFormat="1" ht="12.75" customHeight="1">
      <c r="A92" s="393" t="s">
        <v>776</v>
      </c>
      <c r="B92" s="394" t="s">
        <v>41</v>
      </c>
    </row>
    <row r="93" s="393" customFormat="1" ht="12.75" customHeight="1">
      <c r="B93" s="393" t="s">
        <v>42</v>
      </c>
    </row>
    <row r="94" s="393" customFormat="1" ht="12.75" customHeight="1">
      <c r="B94" s="264" t="s">
        <v>43</v>
      </c>
    </row>
    <row r="95" s="393" customFormat="1" ht="12.75" customHeight="1">
      <c r="B95" s="393" t="s">
        <v>44</v>
      </c>
    </row>
    <row r="96" s="393" customFormat="1" ht="12.75" customHeight="1">
      <c r="B96" s="393" t="s">
        <v>755</v>
      </c>
    </row>
    <row r="97" spans="1:2" s="393" customFormat="1" ht="12.75" customHeight="1">
      <c r="A97" s="393" t="s">
        <v>777</v>
      </c>
      <c r="B97" s="394" t="s">
        <v>45</v>
      </c>
    </row>
    <row r="98" s="393" customFormat="1" ht="12.75" customHeight="1">
      <c r="B98" s="393" t="s">
        <v>46</v>
      </c>
    </row>
    <row r="99" s="393" customFormat="1" ht="12.75" customHeight="1">
      <c r="B99" s="393" t="s">
        <v>47</v>
      </c>
    </row>
    <row r="100" s="393" customFormat="1" ht="12.75" customHeight="1">
      <c r="B100" s="393" t="s">
        <v>48</v>
      </c>
    </row>
    <row r="101" s="393" customFormat="1" ht="12.75" customHeight="1">
      <c r="B101" s="393" t="s">
        <v>754</v>
      </c>
    </row>
    <row r="102" spans="1:2" s="393" customFormat="1" ht="12.75" customHeight="1">
      <c r="A102" s="393" t="s">
        <v>790</v>
      </c>
      <c r="B102" s="394" t="s">
        <v>49</v>
      </c>
    </row>
    <row r="103" s="393" customFormat="1" ht="12.75" customHeight="1">
      <c r="B103" s="393" t="s">
        <v>50</v>
      </c>
    </row>
    <row r="104" s="393" customFormat="1" ht="12.75" customHeight="1">
      <c r="B104" s="393" t="s">
        <v>51</v>
      </c>
    </row>
    <row r="105" s="393" customFormat="1" ht="12.75" customHeight="1">
      <c r="B105" s="393" t="s">
        <v>52</v>
      </c>
    </row>
    <row r="106" s="393" customFormat="1" ht="12.75" customHeight="1">
      <c r="B106" s="393" t="s">
        <v>755</v>
      </c>
    </row>
    <row r="107" spans="1:2" s="393" customFormat="1" ht="12.75" customHeight="1">
      <c r="A107" s="393" t="s">
        <v>791</v>
      </c>
      <c r="B107" s="394" t="s">
        <v>53</v>
      </c>
    </row>
    <row r="108" s="393" customFormat="1" ht="12.75" customHeight="1">
      <c r="B108" s="393" t="s">
        <v>54</v>
      </c>
    </row>
    <row r="109" s="393" customFormat="1" ht="12.75" customHeight="1">
      <c r="B109" s="393" t="s">
        <v>55</v>
      </c>
    </row>
    <row r="110" s="393" customFormat="1" ht="12.75" customHeight="1">
      <c r="B110" s="393" t="s">
        <v>56</v>
      </c>
    </row>
    <row r="111" s="393" customFormat="1" ht="12.75" customHeight="1">
      <c r="B111" s="393" t="s">
        <v>766</v>
      </c>
    </row>
    <row r="112" spans="1:2" s="393" customFormat="1" ht="12.75" customHeight="1">
      <c r="A112" s="393" t="s">
        <v>792</v>
      </c>
      <c r="B112" s="394" t="s">
        <v>57</v>
      </c>
    </row>
    <row r="113" s="393" customFormat="1" ht="12.75" customHeight="1">
      <c r="B113" s="393" t="s">
        <v>58</v>
      </c>
    </row>
    <row r="114" s="393" customFormat="1" ht="12.75" customHeight="1">
      <c r="B114" s="393" t="s">
        <v>59</v>
      </c>
    </row>
    <row r="115" s="393" customFormat="1" ht="12.75" customHeight="1">
      <c r="B115" s="393" t="s">
        <v>60</v>
      </c>
    </row>
    <row r="116" s="393" customFormat="1" ht="12.75" customHeight="1">
      <c r="B116" s="393" t="s">
        <v>754</v>
      </c>
    </row>
    <row r="117" spans="1:2" s="393" customFormat="1" ht="12.75" customHeight="1">
      <c r="A117" s="393" t="s">
        <v>793</v>
      </c>
      <c r="B117" s="394" t="s">
        <v>61</v>
      </c>
    </row>
    <row r="118" s="393" customFormat="1" ht="12.75" customHeight="1">
      <c r="B118" s="393" t="s">
        <v>62</v>
      </c>
    </row>
    <row r="119" s="393" customFormat="1" ht="12.75" customHeight="1">
      <c r="B119" s="393" t="s">
        <v>63</v>
      </c>
    </row>
    <row r="120" s="393" customFormat="1" ht="12.75" customHeight="1">
      <c r="B120" s="393" t="s">
        <v>64</v>
      </c>
    </row>
    <row r="121" s="393" customFormat="1" ht="12.75" customHeight="1">
      <c r="B121" s="393" t="s">
        <v>755</v>
      </c>
    </row>
    <row r="122" spans="1:2" s="393" customFormat="1" ht="12.75" customHeight="1">
      <c r="A122" s="393" t="s">
        <v>794</v>
      </c>
      <c r="B122" s="394" t="s">
        <v>65</v>
      </c>
    </row>
    <row r="123" s="393" customFormat="1" ht="12.75" customHeight="1">
      <c r="B123" s="393" t="s">
        <v>66</v>
      </c>
    </row>
    <row r="124" s="393" customFormat="1" ht="12.75" customHeight="1">
      <c r="B124" s="393" t="s">
        <v>67</v>
      </c>
    </row>
    <row r="125" s="393" customFormat="1" ht="12.75" customHeight="1">
      <c r="B125" s="393" t="s">
        <v>68</v>
      </c>
    </row>
    <row r="126" s="393" customFormat="1" ht="12.75" customHeight="1">
      <c r="B126" s="393" t="s">
        <v>766</v>
      </c>
    </row>
    <row r="127" spans="1:2" s="393" customFormat="1" ht="12.75" customHeight="1">
      <c r="A127" s="393" t="s">
        <v>795</v>
      </c>
      <c r="B127" s="394" t="s">
        <v>69</v>
      </c>
    </row>
    <row r="128" s="393" customFormat="1" ht="12.75" customHeight="1">
      <c r="B128" s="393" t="s">
        <v>70</v>
      </c>
    </row>
    <row r="129" s="393" customFormat="1" ht="12.75" customHeight="1">
      <c r="B129" s="393" t="s">
        <v>71</v>
      </c>
    </row>
    <row r="130" s="393" customFormat="1" ht="12.75" customHeight="1">
      <c r="B130" s="393" t="s">
        <v>72</v>
      </c>
    </row>
    <row r="131" s="393" customFormat="1" ht="12.75" customHeight="1">
      <c r="B131" s="393" t="s">
        <v>754</v>
      </c>
    </row>
    <row r="132" spans="1:2" s="393" customFormat="1" ht="12.75" customHeight="1">
      <c r="A132" s="393" t="s">
        <v>796</v>
      </c>
      <c r="B132" s="394" t="s">
        <v>73</v>
      </c>
    </row>
    <row r="133" s="393" customFormat="1" ht="12.75" customHeight="1">
      <c r="B133" s="393" t="s">
        <v>74</v>
      </c>
    </row>
    <row r="134" s="393" customFormat="1" ht="12.75" customHeight="1">
      <c r="B134" s="393" t="s">
        <v>75</v>
      </c>
    </row>
    <row r="135" s="393" customFormat="1" ht="12.75" customHeight="1">
      <c r="B135" s="393" t="s">
        <v>76</v>
      </c>
    </row>
    <row r="136" s="393" customFormat="1" ht="12.75" customHeight="1">
      <c r="B136" s="393" t="s">
        <v>755</v>
      </c>
    </row>
    <row r="137" spans="1:2" s="393" customFormat="1" ht="12.75" customHeight="1">
      <c r="A137" s="393" t="s">
        <v>797</v>
      </c>
      <c r="B137" s="394" t="s">
        <v>77</v>
      </c>
    </row>
    <row r="138" s="393" customFormat="1" ht="12.75" customHeight="1">
      <c r="B138" s="393" t="s">
        <v>78</v>
      </c>
    </row>
    <row r="139" s="393" customFormat="1" ht="12.75" customHeight="1">
      <c r="B139" s="393" t="s">
        <v>79</v>
      </c>
    </row>
    <row r="140" s="393" customFormat="1" ht="12.75" customHeight="1">
      <c r="B140" s="393" t="s">
        <v>80</v>
      </c>
    </row>
    <row r="141" s="393" customFormat="1" ht="12.75" customHeight="1">
      <c r="B141" s="393" t="s">
        <v>754</v>
      </c>
    </row>
    <row r="142" spans="1:2" s="393" customFormat="1" ht="12.75" customHeight="1">
      <c r="A142" s="393" t="s">
        <v>798</v>
      </c>
      <c r="B142" s="394" t="s">
        <v>81</v>
      </c>
    </row>
    <row r="143" s="393" customFormat="1" ht="12.75" customHeight="1">
      <c r="B143" s="393" t="s">
        <v>82</v>
      </c>
    </row>
    <row r="144" s="393" customFormat="1" ht="12.75" customHeight="1">
      <c r="B144" s="393" t="s">
        <v>83</v>
      </c>
    </row>
    <row r="145" s="393" customFormat="1" ht="12.75" customHeight="1">
      <c r="B145" s="393" t="s">
        <v>84</v>
      </c>
    </row>
    <row r="146" s="393" customFormat="1" ht="12.75" customHeight="1">
      <c r="B146" s="393" t="s">
        <v>755</v>
      </c>
    </row>
    <row r="147" spans="1:2" s="393" customFormat="1" ht="12.75" customHeight="1">
      <c r="A147" s="393" t="s">
        <v>799</v>
      </c>
      <c r="B147" s="394" t="s">
        <v>85</v>
      </c>
    </row>
    <row r="148" s="393" customFormat="1" ht="12.75" customHeight="1">
      <c r="B148" s="393" t="s">
        <v>86</v>
      </c>
    </row>
    <row r="149" s="393" customFormat="1" ht="12.75" customHeight="1">
      <c r="B149" s="393" t="s">
        <v>87</v>
      </c>
    </row>
    <row r="150" s="393" customFormat="1" ht="12.75" customHeight="1">
      <c r="B150" s="393" t="s">
        <v>88</v>
      </c>
    </row>
    <row r="151" s="393" customFormat="1" ht="12.75" customHeight="1">
      <c r="B151" s="393" t="s">
        <v>766</v>
      </c>
    </row>
    <row r="152" s="393" customFormat="1" ht="12.75">
      <c r="B152" s="394"/>
    </row>
    <row r="153" s="393" customFormat="1" ht="12.75"/>
    <row r="154" s="393" customFormat="1" ht="12.75"/>
    <row r="155" s="393" customFormat="1" ht="12.75"/>
    <row r="156" s="393" customFormat="1" ht="12.75"/>
    <row r="157" s="393" customFormat="1" ht="12.75">
      <c r="B157" s="394"/>
    </row>
    <row r="158" s="393" customFormat="1" ht="12.75"/>
    <row r="159" s="393" customFormat="1" ht="12.75"/>
    <row r="160" s="393" customFormat="1" ht="12.75"/>
    <row r="161" s="393" customFormat="1" ht="12.75"/>
    <row r="162" s="393" customFormat="1" ht="12.75">
      <c r="B162" s="394"/>
    </row>
    <row r="163" s="393" customFormat="1" ht="12.75"/>
    <row r="164" s="393" customFormat="1" ht="12.75"/>
    <row r="165" s="393" customFormat="1" ht="12.75"/>
    <row r="166" s="393" customFormat="1" ht="12.75"/>
    <row r="167" s="393" customFormat="1" ht="12.75">
      <c r="B167" s="394"/>
    </row>
    <row r="168" s="393" customFormat="1" ht="12.75"/>
    <row r="169" s="393" customFormat="1" ht="12.75"/>
    <row r="170" s="393" customFormat="1" ht="12.75"/>
    <row r="171" s="393" customFormat="1" ht="12.75"/>
    <row r="172" s="393" customFormat="1" ht="12.75"/>
    <row r="173" s="393" customFormat="1" ht="12.75"/>
    <row r="174" s="393" customFormat="1" ht="12.75"/>
    <row r="175" s="393" customFormat="1" ht="12.75"/>
    <row r="176" s="393" customFormat="1" ht="12.75"/>
    <row r="177" s="393" customFormat="1" ht="12.75"/>
    <row r="178" s="393" customFormat="1" ht="12.75"/>
    <row r="179" s="393" customFormat="1" ht="12.75"/>
    <row r="180" s="393" customFormat="1" ht="12.75"/>
    <row r="181" s="393" customFormat="1" ht="12.75"/>
    <row r="182" s="393" customFormat="1" ht="12.75"/>
    <row r="183" s="393" customFormat="1" ht="12.75"/>
    <row r="184" s="393" customFormat="1" ht="12.75"/>
    <row r="185" s="393" customFormat="1" ht="12.75"/>
    <row r="186" s="393" customFormat="1" ht="12.75"/>
    <row r="187" s="393" customFormat="1" ht="12.75"/>
    <row r="188" s="393" customFormat="1" ht="12.75"/>
    <row r="189" s="393" customFormat="1" ht="12.75"/>
    <row r="190" s="393" customFormat="1" ht="12.75"/>
    <row r="191" s="393" customFormat="1" ht="12.75"/>
    <row r="192" s="393" customFormat="1" ht="12.75"/>
    <row r="193" s="393" customFormat="1" ht="12.75"/>
    <row r="194" s="393" customFormat="1" ht="12.75"/>
    <row r="195" s="393" customFormat="1" ht="12.75"/>
    <row r="196" s="393" customFormat="1" ht="12.75"/>
    <row r="197" s="393" customFormat="1" ht="12.75"/>
    <row r="198" s="393" customFormat="1" ht="12.75"/>
    <row r="199" s="393" customFormat="1" ht="12.75"/>
    <row r="200" s="393" customFormat="1" ht="12.75"/>
    <row r="201" s="393" customFormat="1" ht="12.75"/>
    <row r="202" s="393" customFormat="1" ht="12.75"/>
    <row r="203" s="393" customFormat="1" ht="12.75"/>
    <row r="204" s="393" customFormat="1" ht="12.75"/>
    <row r="205" s="393" customFormat="1" ht="12.75"/>
    <row r="206" s="393" customFormat="1" ht="12.75"/>
    <row r="207" s="393" customFormat="1" ht="12.75"/>
    <row r="208" s="393" customFormat="1" ht="12.75"/>
    <row r="209" s="393" customFormat="1" ht="12.75"/>
    <row r="210" s="393" customFormat="1" ht="12.75"/>
    <row r="211" s="393" customFormat="1" ht="12.75"/>
    <row r="212" s="393" customFormat="1" ht="12.75"/>
    <row r="213" s="393" customFormat="1" ht="12.75"/>
    <row r="214" s="393" customFormat="1" ht="12.75"/>
    <row r="215" s="393" customFormat="1" ht="12.75"/>
    <row r="282" ht="12.75">
      <c r="B282" s="140"/>
    </row>
    <row r="283" ht="12.75">
      <c r="B283" s="140"/>
    </row>
    <row r="284" ht="12.75">
      <c r="B284" s="140"/>
    </row>
    <row r="285" ht="12.75">
      <c r="B285" s="140"/>
    </row>
    <row r="286" ht="12.75">
      <c r="B286" s="140"/>
    </row>
  </sheetData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1"/>
  <dimension ref="A1:D17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401" customWidth="1"/>
    <col min="2" max="2" width="100.7109375" style="401" customWidth="1"/>
    <col min="3" max="16384" width="9.140625" style="401" customWidth="1"/>
  </cols>
  <sheetData>
    <row r="1" spans="1:4" s="136" customFormat="1" ht="12.75">
      <c r="A1" s="136" t="s">
        <v>867</v>
      </c>
      <c r="B1" s="137" t="s">
        <v>831</v>
      </c>
      <c r="C1" s="136" t="s">
        <v>832</v>
      </c>
      <c r="D1" s="136" t="s">
        <v>574</v>
      </c>
    </row>
    <row r="2" spans="1:2" s="264" customFormat="1" ht="12.75" customHeight="1">
      <c r="A2" s="264" t="s">
        <v>756</v>
      </c>
      <c r="B2" s="392" t="s">
        <v>89</v>
      </c>
    </row>
    <row r="3" s="264" customFormat="1" ht="12.75" customHeight="1">
      <c r="B3" s="264" t="s">
        <v>90</v>
      </c>
    </row>
    <row r="4" s="264" customFormat="1" ht="12.75" customHeight="1">
      <c r="B4" s="264" t="s">
        <v>91</v>
      </c>
    </row>
    <row r="5" s="264" customFormat="1" ht="12.75" customHeight="1">
      <c r="B5" s="264" t="s">
        <v>92</v>
      </c>
    </row>
    <row r="6" s="264" customFormat="1" ht="12.75" customHeight="1">
      <c r="B6" s="264" t="s">
        <v>766</v>
      </c>
    </row>
    <row r="7" spans="1:2" s="264" customFormat="1" ht="12.75" customHeight="1">
      <c r="A7" s="264" t="s">
        <v>757</v>
      </c>
      <c r="B7" s="392" t="s">
        <v>93</v>
      </c>
    </row>
    <row r="8" s="264" customFormat="1" ht="12.75" customHeight="1">
      <c r="B8" s="264" t="s">
        <v>94</v>
      </c>
    </row>
    <row r="9" s="264" customFormat="1" ht="12.75" customHeight="1">
      <c r="B9" s="264" t="s">
        <v>95</v>
      </c>
    </row>
    <row r="10" s="264" customFormat="1" ht="12.75" customHeight="1">
      <c r="B10" s="264" t="s">
        <v>96</v>
      </c>
    </row>
    <row r="11" s="264" customFormat="1" ht="12.75" customHeight="1">
      <c r="B11" s="264" t="s">
        <v>755</v>
      </c>
    </row>
    <row r="12" spans="1:2" s="264" customFormat="1" ht="12.75" customHeight="1">
      <c r="A12" s="264" t="s">
        <v>758</v>
      </c>
      <c r="B12" s="392" t="s">
        <v>97</v>
      </c>
    </row>
    <row r="13" s="264" customFormat="1" ht="12.75" customHeight="1">
      <c r="B13" s="264" t="s">
        <v>98</v>
      </c>
    </row>
    <row r="14" s="264" customFormat="1" ht="12.75" customHeight="1">
      <c r="B14" s="264" t="s">
        <v>99</v>
      </c>
    </row>
    <row r="15" s="264" customFormat="1" ht="12.75" customHeight="1">
      <c r="B15" s="264" t="s">
        <v>100</v>
      </c>
    </row>
    <row r="16" s="264" customFormat="1" ht="12.75" customHeight="1">
      <c r="B16" s="264" t="s">
        <v>754</v>
      </c>
    </row>
    <row r="17" spans="1:2" s="264" customFormat="1" ht="12.75" customHeight="1">
      <c r="A17" s="264" t="s">
        <v>759</v>
      </c>
      <c r="B17" s="392" t="s">
        <v>101</v>
      </c>
    </row>
    <row r="18" s="264" customFormat="1" ht="12.75" customHeight="1">
      <c r="B18" s="264" t="s">
        <v>102</v>
      </c>
    </row>
    <row r="19" s="264" customFormat="1" ht="12.75" customHeight="1">
      <c r="B19" s="264" t="s">
        <v>103</v>
      </c>
    </row>
    <row r="20" s="264" customFormat="1" ht="12.75" customHeight="1">
      <c r="B20" s="264" t="s">
        <v>104</v>
      </c>
    </row>
    <row r="21" s="264" customFormat="1" ht="12.75" customHeight="1">
      <c r="B21" s="264" t="s">
        <v>755</v>
      </c>
    </row>
    <row r="22" spans="1:2" s="264" customFormat="1" ht="12.75" customHeight="1">
      <c r="A22" s="264" t="s">
        <v>760</v>
      </c>
      <c r="B22" s="392" t="s">
        <v>105</v>
      </c>
    </row>
    <row r="23" s="264" customFormat="1" ht="12.75" customHeight="1">
      <c r="B23" s="264" t="s">
        <v>106</v>
      </c>
    </row>
    <row r="24" s="264" customFormat="1" ht="12.75" customHeight="1">
      <c r="B24" s="264" t="s">
        <v>107</v>
      </c>
    </row>
    <row r="25" s="264" customFormat="1" ht="12.75" customHeight="1">
      <c r="B25" s="264" t="s">
        <v>108</v>
      </c>
    </row>
    <row r="26" s="264" customFormat="1" ht="12.75" customHeight="1">
      <c r="B26" s="264" t="s">
        <v>755</v>
      </c>
    </row>
    <row r="27" spans="1:2" s="264" customFormat="1" ht="12.75" customHeight="1">
      <c r="A27" s="264" t="s">
        <v>761</v>
      </c>
      <c r="B27" s="392" t="s">
        <v>109</v>
      </c>
    </row>
    <row r="28" s="264" customFormat="1" ht="12.75" customHeight="1">
      <c r="B28" s="264" t="s">
        <v>106</v>
      </c>
    </row>
    <row r="29" s="264" customFormat="1" ht="12.75" customHeight="1">
      <c r="B29" s="264" t="s">
        <v>107</v>
      </c>
    </row>
    <row r="30" s="264" customFormat="1" ht="12.75" customHeight="1">
      <c r="B30" s="264" t="s">
        <v>108</v>
      </c>
    </row>
    <row r="31" s="264" customFormat="1" ht="12.75" customHeight="1">
      <c r="B31" s="264" t="s">
        <v>766</v>
      </c>
    </row>
    <row r="32" spans="1:2" s="264" customFormat="1" ht="12.75" customHeight="1">
      <c r="A32" s="264" t="s">
        <v>762</v>
      </c>
      <c r="B32" s="392" t="s">
        <v>110</v>
      </c>
    </row>
    <row r="33" s="264" customFormat="1" ht="12.75" customHeight="1">
      <c r="B33" s="264" t="s">
        <v>111</v>
      </c>
    </row>
    <row r="34" s="264" customFormat="1" ht="12.75" customHeight="1">
      <c r="B34" s="264" t="s">
        <v>112</v>
      </c>
    </row>
    <row r="35" s="264" customFormat="1" ht="12.75" customHeight="1">
      <c r="B35" s="264" t="s">
        <v>113</v>
      </c>
    </row>
    <row r="36" s="264" customFormat="1" ht="12.75" customHeight="1">
      <c r="B36" s="264" t="s">
        <v>754</v>
      </c>
    </row>
    <row r="37" spans="1:2" s="264" customFormat="1" ht="12.75" customHeight="1">
      <c r="A37" s="264" t="s">
        <v>763</v>
      </c>
      <c r="B37" s="392" t="s">
        <v>114</v>
      </c>
    </row>
    <row r="38" s="264" customFormat="1" ht="12.75" customHeight="1">
      <c r="B38" s="264" t="s">
        <v>115</v>
      </c>
    </row>
    <row r="39" s="264" customFormat="1" ht="12.75" customHeight="1">
      <c r="B39" s="264" t="s">
        <v>116</v>
      </c>
    </row>
    <row r="40" s="264" customFormat="1" ht="12.75" customHeight="1">
      <c r="B40" s="264" t="s">
        <v>117</v>
      </c>
    </row>
    <row r="41" s="264" customFormat="1" ht="12.75" customHeight="1">
      <c r="B41" s="264" t="s">
        <v>766</v>
      </c>
    </row>
    <row r="42" spans="1:2" s="264" customFormat="1" ht="12.75" customHeight="1">
      <c r="A42" s="264" t="s">
        <v>764</v>
      </c>
      <c r="B42" s="392" t="s">
        <v>118</v>
      </c>
    </row>
    <row r="43" s="264" customFormat="1" ht="12.75" customHeight="1">
      <c r="B43" s="264" t="s">
        <v>119</v>
      </c>
    </row>
    <row r="44" s="264" customFormat="1" ht="12.75" customHeight="1">
      <c r="B44" s="264" t="s">
        <v>120</v>
      </c>
    </row>
    <row r="45" s="264" customFormat="1" ht="12.75" customHeight="1">
      <c r="B45" s="264" t="s">
        <v>121</v>
      </c>
    </row>
    <row r="46" s="264" customFormat="1" ht="12.75" customHeight="1">
      <c r="B46" s="264" t="s">
        <v>755</v>
      </c>
    </row>
    <row r="47" spans="1:2" s="264" customFormat="1" ht="12.75" customHeight="1">
      <c r="A47" s="264" t="s">
        <v>765</v>
      </c>
      <c r="B47" s="392" t="s">
        <v>122</v>
      </c>
    </row>
    <row r="48" s="264" customFormat="1" ht="12.75" customHeight="1">
      <c r="B48" s="264" t="s">
        <v>123</v>
      </c>
    </row>
    <row r="49" s="264" customFormat="1" ht="12.75" customHeight="1">
      <c r="B49" s="264" t="s">
        <v>124</v>
      </c>
    </row>
    <row r="50" s="264" customFormat="1" ht="12.75" customHeight="1">
      <c r="B50" s="264" t="s">
        <v>125</v>
      </c>
    </row>
    <row r="51" s="264" customFormat="1" ht="12.75" customHeight="1">
      <c r="B51" s="264" t="s">
        <v>754</v>
      </c>
    </row>
    <row r="52" s="399" customFormat="1" ht="12.75">
      <c r="B52" s="140"/>
    </row>
    <row r="53" s="399" customFormat="1" ht="12.75">
      <c r="B53" s="398"/>
    </row>
    <row r="54" s="399" customFormat="1" ht="12.75">
      <c r="B54" s="140"/>
    </row>
    <row r="55" s="399" customFormat="1" ht="12.75">
      <c r="B55" s="140"/>
    </row>
    <row r="56" s="399" customFormat="1" ht="12.75">
      <c r="B56" s="140"/>
    </row>
    <row r="57" s="399" customFormat="1" ht="12.75">
      <c r="B57" s="140"/>
    </row>
    <row r="58" s="399" customFormat="1" ht="12.75">
      <c r="B58" s="140"/>
    </row>
    <row r="59" s="399" customFormat="1" ht="12.75">
      <c r="B59" s="140"/>
    </row>
    <row r="60" s="399" customFormat="1" ht="12.75">
      <c r="B60" s="140"/>
    </row>
    <row r="61" s="399" customFormat="1" ht="12.75">
      <c r="B61" s="140"/>
    </row>
    <row r="62" s="399" customFormat="1" ht="12.75">
      <c r="B62" s="140"/>
    </row>
    <row r="63" s="399" customFormat="1" ht="12.75">
      <c r="B63" s="140"/>
    </row>
    <row r="64" s="399" customFormat="1" ht="12.75">
      <c r="B64" s="140"/>
    </row>
    <row r="65" s="399" customFormat="1" ht="12.75">
      <c r="B65" s="140"/>
    </row>
    <row r="66" s="399" customFormat="1" ht="12.75">
      <c r="B66" s="140"/>
    </row>
    <row r="67" s="399" customFormat="1" ht="12.75">
      <c r="B67" s="140"/>
    </row>
    <row r="68" s="399" customFormat="1" ht="12.75">
      <c r="B68" s="140"/>
    </row>
    <row r="69" s="399" customFormat="1" ht="12.75">
      <c r="B69" s="140"/>
    </row>
    <row r="70" s="399" customFormat="1" ht="12.75">
      <c r="B70" s="140"/>
    </row>
    <row r="71" s="399" customFormat="1" ht="12.75">
      <c r="B71" s="140"/>
    </row>
    <row r="72" s="399" customFormat="1" ht="12.75">
      <c r="B72" s="140"/>
    </row>
    <row r="73" s="399" customFormat="1" ht="12.75">
      <c r="B73" s="140"/>
    </row>
    <row r="74" s="399" customFormat="1" ht="12.75">
      <c r="B74" s="140"/>
    </row>
    <row r="75" s="399" customFormat="1" ht="12.75">
      <c r="B75" s="140"/>
    </row>
    <row r="76" s="399" customFormat="1" ht="12.75">
      <c r="B76" s="140"/>
    </row>
    <row r="77" s="399" customFormat="1" ht="12.75">
      <c r="B77" s="140"/>
    </row>
    <row r="78" s="399" customFormat="1" ht="12.75">
      <c r="B78" s="140"/>
    </row>
    <row r="79" s="399" customFormat="1" ht="12.75">
      <c r="B79" s="140"/>
    </row>
    <row r="80" s="399" customFormat="1" ht="12.75">
      <c r="B80" s="140"/>
    </row>
    <row r="81" s="399" customFormat="1" ht="12.75">
      <c r="B81" s="140"/>
    </row>
    <row r="82" s="399" customFormat="1" ht="12.75">
      <c r="B82" s="140"/>
    </row>
    <row r="83" s="399" customFormat="1" ht="12.75">
      <c r="B83" s="140"/>
    </row>
    <row r="84" s="399" customFormat="1" ht="12.75">
      <c r="B84" s="140"/>
    </row>
    <row r="85" s="399" customFormat="1" ht="12.75">
      <c r="B85" s="140"/>
    </row>
    <row r="86" s="399" customFormat="1" ht="12.75">
      <c r="B86" s="140"/>
    </row>
    <row r="87" s="399" customFormat="1" ht="12.75">
      <c r="B87" s="140"/>
    </row>
    <row r="88" s="399" customFormat="1" ht="12.75">
      <c r="B88" s="398"/>
    </row>
    <row r="89" s="399" customFormat="1" ht="12.75">
      <c r="B89" s="398"/>
    </row>
    <row r="90" s="399" customFormat="1" ht="12.75">
      <c r="B90" s="398"/>
    </row>
    <row r="91" s="399" customFormat="1" ht="12.75">
      <c r="B91" s="140"/>
    </row>
    <row r="92" s="399" customFormat="1" ht="12.75">
      <c r="B92" s="140"/>
    </row>
    <row r="93" s="399" customFormat="1" ht="12.75">
      <c r="B93" s="140"/>
    </row>
    <row r="94" s="399" customFormat="1" ht="12.75">
      <c r="B94" s="140"/>
    </row>
    <row r="95" s="399" customFormat="1" ht="12.75">
      <c r="B95" s="140"/>
    </row>
    <row r="96" s="399" customFormat="1" ht="12.75">
      <c r="B96" s="140"/>
    </row>
    <row r="97" s="399" customFormat="1" ht="12.75">
      <c r="B97" s="140"/>
    </row>
    <row r="98" s="399" customFormat="1" ht="12.75">
      <c r="B98" s="140"/>
    </row>
    <row r="99" s="399" customFormat="1" ht="12.75">
      <c r="B99" s="140"/>
    </row>
    <row r="100" s="399" customFormat="1" ht="12.75">
      <c r="B100" s="140"/>
    </row>
    <row r="101" s="399" customFormat="1" ht="12.75">
      <c r="B101" s="140"/>
    </row>
    <row r="102" s="399" customFormat="1" ht="12.75">
      <c r="B102" s="140"/>
    </row>
    <row r="103" s="399" customFormat="1" ht="12.75">
      <c r="B103" s="140"/>
    </row>
    <row r="104" s="399" customFormat="1" ht="12.75">
      <c r="B104" s="140"/>
    </row>
    <row r="105" s="399" customFormat="1" ht="12.75">
      <c r="B105" s="140"/>
    </row>
    <row r="106" s="399" customFormat="1" ht="12.75">
      <c r="B106" s="140"/>
    </row>
    <row r="107" s="399" customFormat="1" ht="12.75">
      <c r="B107" s="140"/>
    </row>
    <row r="108" s="399" customFormat="1" ht="12.75">
      <c r="B108" s="140"/>
    </row>
    <row r="109" s="399" customFormat="1" ht="12.75">
      <c r="B109" s="140"/>
    </row>
    <row r="110" s="399" customFormat="1" ht="12.75">
      <c r="B110" s="140"/>
    </row>
    <row r="111" s="399" customFormat="1" ht="12.75">
      <c r="B111" s="140"/>
    </row>
    <row r="112" s="399" customFormat="1" ht="12.75">
      <c r="B112" s="140"/>
    </row>
    <row r="113" s="399" customFormat="1" ht="12.75">
      <c r="B113" s="140"/>
    </row>
    <row r="114" s="399" customFormat="1" ht="12.75">
      <c r="B114" s="140"/>
    </row>
    <row r="115" s="399" customFormat="1" ht="12.75">
      <c r="B115" s="140"/>
    </row>
    <row r="116" s="399" customFormat="1" ht="12.75">
      <c r="B116" s="140"/>
    </row>
    <row r="117" s="399" customFormat="1" ht="12.75">
      <c r="B117" s="140"/>
    </row>
    <row r="118" s="399" customFormat="1" ht="12.75">
      <c r="B118" s="140"/>
    </row>
    <row r="119" s="399" customFormat="1" ht="12.75">
      <c r="B119" s="140"/>
    </row>
    <row r="120" s="399" customFormat="1" ht="12.75">
      <c r="B120" s="140"/>
    </row>
    <row r="121" s="399" customFormat="1" ht="12.75">
      <c r="B121" s="140"/>
    </row>
    <row r="122" s="399" customFormat="1" ht="12.75">
      <c r="B122" s="140"/>
    </row>
    <row r="123" s="399" customFormat="1" ht="12.75">
      <c r="B123" s="140"/>
    </row>
    <row r="124" s="399" customFormat="1" ht="12.75">
      <c r="B124" s="140"/>
    </row>
    <row r="125" s="399" customFormat="1" ht="12.75">
      <c r="B125" s="140"/>
    </row>
    <row r="126" s="399" customFormat="1" ht="12.75">
      <c r="B126" s="140"/>
    </row>
    <row r="127" s="399" customFormat="1" ht="12.75">
      <c r="B127" s="140"/>
    </row>
    <row r="128" s="399" customFormat="1" ht="12.75">
      <c r="B128" s="140"/>
    </row>
    <row r="129" s="399" customFormat="1" ht="12.75">
      <c r="B129" s="140"/>
    </row>
    <row r="130" s="399" customFormat="1" ht="12.75">
      <c r="B130" s="140"/>
    </row>
    <row r="131" s="399" customFormat="1" ht="12.75">
      <c r="B131" s="140"/>
    </row>
    <row r="132" s="399" customFormat="1" ht="12.75">
      <c r="B132" s="140"/>
    </row>
    <row r="133" s="399" customFormat="1" ht="12.75">
      <c r="B133" s="140"/>
    </row>
    <row r="134" s="399" customFormat="1" ht="12.75">
      <c r="B134" s="140"/>
    </row>
    <row r="135" s="399" customFormat="1" ht="12.75">
      <c r="B135" s="140"/>
    </row>
    <row r="136" s="399" customFormat="1" ht="12.75">
      <c r="B136" s="140"/>
    </row>
    <row r="137" s="399" customFormat="1" ht="12.75">
      <c r="B137" s="140"/>
    </row>
    <row r="138" s="399" customFormat="1" ht="12.75">
      <c r="B138" s="140"/>
    </row>
    <row r="139" s="399" customFormat="1" ht="12.75">
      <c r="B139" s="140"/>
    </row>
    <row r="140" s="399" customFormat="1" ht="12.75">
      <c r="B140" s="140"/>
    </row>
    <row r="141" s="399" customFormat="1" ht="12.75">
      <c r="B141" s="140"/>
    </row>
    <row r="142" s="399" customFormat="1" ht="12.75">
      <c r="B142" s="140"/>
    </row>
    <row r="143" s="399" customFormat="1" ht="12.75">
      <c r="B143" s="140"/>
    </row>
    <row r="144" s="399" customFormat="1" ht="12.75">
      <c r="B144" s="140"/>
    </row>
    <row r="145" s="399" customFormat="1" ht="12.75">
      <c r="B145" s="140"/>
    </row>
    <row r="146" s="399" customFormat="1" ht="12.75">
      <c r="B146" s="140"/>
    </row>
    <row r="147" s="399" customFormat="1" ht="12.75">
      <c r="B147" s="140"/>
    </row>
    <row r="148" s="399" customFormat="1" ht="12.75">
      <c r="B148" s="140"/>
    </row>
    <row r="149" s="399" customFormat="1" ht="12.75">
      <c r="B149" s="140"/>
    </row>
    <row r="150" s="399" customFormat="1" ht="12.75">
      <c r="B150" s="140"/>
    </row>
    <row r="151" s="399" customFormat="1" ht="12.75">
      <c r="B151" s="140"/>
    </row>
    <row r="152" s="399" customFormat="1" ht="12.75">
      <c r="B152" s="140"/>
    </row>
    <row r="153" s="399" customFormat="1" ht="12.75">
      <c r="B153" s="140"/>
    </row>
    <row r="154" s="399" customFormat="1" ht="12.75">
      <c r="B154" s="140"/>
    </row>
    <row r="155" s="399" customFormat="1" ht="12.75">
      <c r="B155" s="140"/>
    </row>
    <row r="156" s="399" customFormat="1" ht="12.75">
      <c r="B156" s="140"/>
    </row>
    <row r="157" s="399" customFormat="1" ht="12.75">
      <c r="B157" s="140"/>
    </row>
    <row r="158" s="399" customFormat="1" ht="12.75">
      <c r="B158" s="140"/>
    </row>
    <row r="159" s="399" customFormat="1" ht="12.75">
      <c r="B159" s="140"/>
    </row>
    <row r="160" s="399" customFormat="1" ht="12.75">
      <c r="B160" s="140"/>
    </row>
    <row r="161" s="399" customFormat="1" ht="12.75">
      <c r="B161" s="140"/>
    </row>
    <row r="162" s="399" customFormat="1" ht="12.75">
      <c r="B162" s="140"/>
    </row>
    <row r="163" s="399" customFormat="1" ht="12.75">
      <c r="B163" s="140"/>
    </row>
    <row r="164" s="399" customFormat="1" ht="12.75">
      <c r="B164" s="140"/>
    </row>
    <row r="165" s="399" customFormat="1" ht="12.75">
      <c r="B165" s="140"/>
    </row>
    <row r="166" s="399" customFormat="1" ht="12.75">
      <c r="B166" s="140"/>
    </row>
    <row r="167" s="399" customFormat="1" ht="12.75">
      <c r="B167" s="140"/>
    </row>
    <row r="168" s="399" customFormat="1" ht="12.75">
      <c r="B168" s="140"/>
    </row>
    <row r="169" s="399" customFormat="1" ht="12.75">
      <c r="B169" s="140"/>
    </row>
    <row r="170" s="399" customFormat="1" ht="12.75">
      <c r="B170" s="140"/>
    </row>
  </sheetData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2"/>
  <dimension ref="A1:D17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402" customWidth="1"/>
    <col min="2" max="2" width="100.7109375" style="402" customWidth="1"/>
    <col min="3" max="16384" width="9.140625" style="402" customWidth="1"/>
  </cols>
  <sheetData>
    <row r="1" spans="1:4" s="136" customFormat="1" ht="12.75">
      <c r="A1" s="136" t="s">
        <v>868</v>
      </c>
      <c r="B1" s="137" t="s">
        <v>831</v>
      </c>
      <c r="C1" s="136" t="s">
        <v>832</v>
      </c>
      <c r="D1" s="136" t="s">
        <v>575</v>
      </c>
    </row>
    <row r="2" spans="1:2" s="393" customFormat="1" ht="12.75" customHeight="1">
      <c r="A2" s="393" t="s">
        <v>756</v>
      </c>
      <c r="B2" s="394" t="s">
        <v>126</v>
      </c>
    </row>
    <row r="3" s="393" customFormat="1" ht="12.75" customHeight="1">
      <c r="B3" s="393" t="s">
        <v>127</v>
      </c>
    </row>
    <row r="4" s="393" customFormat="1" ht="12.75" customHeight="1">
      <c r="B4" s="393" t="s">
        <v>128</v>
      </c>
    </row>
    <row r="5" s="393" customFormat="1" ht="12.75" customHeight="1">
      <c r="B5" s="393" t="s">
        <v>129</v>
      </c>
    </row>
    <row r="6" s="393" customFormat="1" ht="12.75" customHeight="1">
      <c r="B6" s="393" t="s">
        <v>754</v>
      </c>
    </row>
    <row r="7" spans="1:2" s="393" customFormat="1" ht="12.75" customHeight="1">
      <c r="A7" s="393" t="s">
        <v>757</v>
      </c>
      <c r="B7" s="394" t="s">
        <v>130</v>
      </c>
    </row>
    <row r="8" s="393" customFormat="1" ht="12.75" customHeight="1">
      <c r="B8" s="393" t="s">
        <v>131</v>
      </c>
    </row>
    <row r="9" s="393" customFormat="1" ht="12.75" customHeight="1">
      <c r="B9" s="393" t="s">
        <v>132</v>
      </c>
    </row>
    <row r="10" s="393" customFormat="1" ht="12.75" customHeight="1">
      <c r="B10" s="393" t="s">
        <v>133</v>
      </c>
    </row>
    <row r="11" s="393" customFormat="1" ht="12.75" customHeight="1">
      <c r="B11" s="393" t="s">
        <v>754</v>
      </c>
    </row>
    <row r="12" spans="1:2" s="393" customFormat="1" ht="12.75" customHeight="1">
      <c r="A12" s="393" t="s">
        <v>758</v>
      </c>
      <c r="B12" s="394" t="s">
        <v>134</v>
      </c>
    </row>
    <row r="13" s="393" customFormat="1" ht="12.75" customHeight="1">
      <c r="B13" s="393" t="s">
        <v>135</v>
      </c>
    </row>
    <row r="14" s="393" customFormat="1" ht="12.75" customHeight="1">
      <c r="B14" s="393" t="s">
        <v>136</v>
      </c>
    </row>
    <row r="15" s="393" customFormat="1" ht="12.75" customHeight="1">
      <c r="B15" s="393" t="s">
        <v>137</v>
      </c>
    </row>
    <row r="16" s="393" customFormat="1" ht="12.75" customHeight="1">
      <c r="B16" s="393" t="s">
        <v>766</v>
      </c>
    </row>
    <row r="17" spans="1:2" s="393" customFormat="1" ht="12.75" customHeight="1">
      <c r="A17" s="393" t="s">
        <v>759</v>
      </c>
      <c r="B17" s="394" t="s">
        <v>138</v>
      </c>
    </row>
    <row r="18" s="393" customFormat="1" ht="12.75" customHeight="1">
      <c r="B18" s="393" t="s">
        <v>137</v>
      </c>
    </row>
    <row r="19" s="393" customFormat="1" ht="12.75" customHeight="1">
      <c r="B19" s="393" t="s">
        <v>139</v>
      </c>
    </row>
    <row r="20" s="393" customFormat="1" ht="12.75" customHeight="1">
      <c r="B20" s="393" t="s">
        <v>140</v>
      </c>
    </row>
    <row r="21" s="393" customFormat="1" ht="12.75" customHeight="1">
      <c r="B21" s="393" t="s">
        <v>754</v>
      </c>
    </row>
    <row r="22" spans="1:2" s="393" customFormat="1" ht="12.75" customHeight="1">
      <c r="A22" s="393" t="s">
        <v>760</v>
      </c>
      <c r="B22" s="394" t="s">
        <v>141</v>
      </c>
    </row>
    <row r="23" s="393" customFormat="1" ht="12.75" customHeight="1">
      <c r="B23" s="393" t="s">
        <v>142</v>
      </c>
    </row>
    <row r="24" s="393" customFormat="1" ht="12.75" customHeight="1">
      <c r="B24" s="393" t="s">
        <v>143</v>
      </c>
    </row>
    <row r="25" s="393" customFormat="1" ht="12.75" customHeight="1">
      <c r="B25" s="393" t="s">
        <v>144</v>
      </c>
    </row>
    <row r="26" s="393" customFormat="1" ht="12.75" customHeight="1">
      <c r="B26" s="393" t="s">
        <v>754</v>
      </c>
    </row>
    <row r="27" spans="1:2" s="393" customFormat="1" ht="12.75" customHeight="1">
      <c r="A27" s="393" t="s">
        <v>761</v>
      </c>
      <c r="B27" s="394" t="s">
        <v>145</v>
      </c>
    </row>
    <row r="28" s="393" customFormat="1" ht="12.75" customHeight="1">
      <c r="B28" s="393" t="s">
        <v>146</v>
      </c>
    </row>
    <row r="29" s="393" customFormat="1" ht="12.75" customHeight="1">
      <c r="B29" s="393" t="s">
        <v>147</v>
      </c>
    </row>
    <row r="30" s="393" customFormat="1" ht="12.75" customHeight="1">
      <c r="B30" s="393" t="s">
        <v>148</v>
      </c>
    </row>
    <row r="31" s="393" customFormat="1" ht="12.75" customHeight="1">
      <c r="B31" s="393" t="s">
        <v>754</v>
      </c>
    </row>
    <row r="32" spans="1:2" s="393" customFormat="1" ht="12.75" customHeight="1">
      <c r="A32" s="393" t="s">
        <v>762</v>
      </c>
      <c r="B32" s="394" t="s">
        <v>149</v>
      </c>
    </row>
    <row r="33" s="393" customFormat="1" ht="12.75" customHeight="1">
      <c r="B33" s="393" t="s">
        <v>150</v>
      </c>
    </row>
    <row r="34" s="393" customFormat="1" ht="12.75" customHeight="1">
      <c r="B34" s="393" t="s">
        <v>151</v>
      </c>
    </row>
    <row r="35" s="393" customFormat="1" ht="12.75" customHeight="1">
      <c r="B35" s="393" t="s">
        <v>152</v>
      </c>
    </row>
    <row r="36" s="393" customFormat="1" ht="12.75" customHeight="1">
      <c r="B36" s="393" t="s">
        <v>754</v>
      </c>
    </row>
    <row r="37" spans="1:2" s="393" customFormat="1" ht="12.75" customHeight="1">
      <c r="A37" s="393" t="s">
        <v>763</v>
      </c>
      <c r="B37" s="394" t="s">
        <v>153</v>
      </c>
    </row>
    <row r="38" s="393" customFormat="1" ht="12.75" customHeight="1">
      <c r="B38" s="393" t="s">
        <v>154</v>
      </c>
    </row>
    <row r="39" s="393" customFormat="1" ht="12.75" customHeight="1">
      <c r="B39" s="393" t="s">
        <v>155</v>
      </c>
    </row>
    <row r="40" s="393" customFormat="1" ht="12.75" customHeight="1">
      <c r="B40" s="393" t="s">
        <v>156</v>
      </c>
    </row>
    <row r="41" s="393" customFormat="1" ht="12.75" customHeight="1">
      <c r="B41" s="393" t="s">
        <v>766</v>
      </c>
    </row>
    <row r="42" spans="1:2" s="393" customFormat="1" ht="12.75" customHeight="1">
      <c r="A42" s="393" t="s">
        <v>764</v>
      </c>
      <c r="B42" s="394" t="s">
        <v>157</v>
      </c>
    </row>
    <row r="43" s="393" customFormat="1" ht="12.75" customHeight="1">
      <c r="B43" s="393" t="s">
        <v>158</v>
      </c>
    </row>
    <row r="44" s="393" customFormat="1" ht="12.75" customHeight="1">
      <c r="B44" s="393" t="s">
        <v>159</v>
      </c>
    </row>
    <row r="45" s="393" customFormat="1" ht="12.75" customHeight="1">
      <c r="B45" s="393" t="s">
        <v>160</v>
      </c>
    </row>
    <row r="46" s="393" customFormat="1" ht="12.75" customHeight="1">
      <c r="B46" s="393" t="s">
        <v>755</v>
      </c>
    </row>
    <row r="47" spans="1:2" s="393" customFormat="1" ht="12.75" customHeight="1">
      <c r="A47" s="393" t="s">
        <v>765</v>
      </c>
      <c r="B47" s="394" t="s">
        <v>161</v>
      </c>
    </row>
    <row r="48" s="393" customFormat="1" ht="12.75" customHeight="1">
      <c r="B48" s="266" t="s">
        <v>162</v>
      </c>
    </row>
    <row r="49" s="393" customFormat="1" ht="12.75" customHeight="1">
      <c r="B49" s="393" t="s">
        <v>163</v>
      </c>
    </row>
    <row r="50" s="393" customFormat="1" ht="12.75" customHeight="1">
      <c r="B50" s="393" t="s">
        <v>164</v>
      </c>
    </row>
    <row r="51" s="393" customFormat="1" ht="12.75" customHeight="1">
      <c r="B51" s="393" t="s">
        <v>755</v>
      </c>
    </row>
    <row r="52" s="396" customFormat="1" ht="12.75">
      <c r="B52" s="397"/>
    </row>
    <row r="53" s="396" customFormat="1" ht="12.75">
      <c r="B53" s="395"/>
    </row>
    <row r="54" s="396" customFormat="1" ht="12.75">
      <c r="B54" s="395"/>
    </row>
    <row r="55" s="396" customFormat="1" ht="12.75">
      <c r="B55" s="395"/>
    </row>
    <row r="56" s="396" customFormat="1" ht="12.75">
      <c r="B56" s="395"/>
    </row>
    <row r="57" s="396" customFormat="1" ht="12.75">
      <c r="B57" s="395"/>
    </row>
    <row r="58" s="396" customFormat="1" ht="12.75">
      <c r="B58" s="395"/>
    </row>
    <row r="59" s="396" customFormat="1" ht="12.75">
      <c r="B59" s="395"/>
    </row>
    <row r="60" s="396" customFormat="1" ht="12.75">
      <c r="B60" s="395"/>
    </row>
    <row r="61" s="396" customFormat="1" ht="12.75">
      <c r="B61" s="395"/>
    </row>
    <row r="62" s="396" customFormat="1" ht="12.75">
      <c r="B62" s="395"/>
    </row>
    <row r="63" s="396" customFormat="1" ht="12.75">
      <c r="B63" s="395"/>
    </row>
    <row r="64" s="396" customFormat="1" ht="12.75">
      <c r="B64" s="395"/>
    </row>
    <row r="65" s="396" customFormat="1" ht="12.75">
      <c r="B65" s="395"/>
    </row>
    <row r="66" s="396" customFormat="1" ht="12.75">
      <c r="B66" s="395"/>
    </row>
    <row r="67" s="396" customFormat="1" ht="12.75">
      <c r="B67" s="395"/>
    </row>
    <row r="68" s="396" customFormat="1" ht="12.75">
      <c r="B68" s="395"/>
    </row>
    <row r="69" s="396" customFormat="1" ht="12.75">
      <c r="B69" s="395"/>
    </row>
    <row r="70" s="396" customFormat="1" ht="12.75">
      <c r="B70" s="395"/>
    </row>
    <row r="71" s="396" customFormat="1" ht="12.75">
      <c r="B71" s="395"/>
    </row>
    <row r="72" s="396" customFormat="1" ht="12.75">
      <c r="B72" s="395"/>
    </row>
    <row r="73" s="396" customFormat="1" ht="12.75">
      <c r="B73" s="395"/>
    </row>
    <row r="74" s="396" customFormat="1" ht="12.75">
      <c r="B74" s="395"/>
    </row>
    <row r="75" s="396" customFormat="1" ht="12.75">
      <c r="B75" s="395"/>
    </row>
    <row r="76" s="396" customFormat="1" ht="12.75">
      <c r="B76" s="395"/>
    </row>
    <row r="77" s="396" customFormat="1" ht="12.75">
      <c r="B77" s="395"/>
    </row>
    <row r="78" s="396" customFormat="1" ht="12.75">
      <c r="B78" s="395"/>
    </row>
    <row r="79" s="396" customFormat="1" ht="12.75">
      <c r="B79" s="395"/>
    </row>
    <row r="80" s="396" customFormat="1" ht="12.75">
      <c r="B80" s="395"/>
    </row>
    <row r="81" s="396" customFormat="1" ht="12.75">
      <c r="B81" s="395"/>
    </row>
    <row r="82" s="396" customFormat="1" ht="12.75">
      <c r="B82" s="395"/>
    </row>
    <row r="83" s="396" customFormat="1" ht="12.75">
      <c r="B83" s="395"/>
    </row>
    <row r="84" s="396" customFormat="1" ht="12.75">
      <c r="B84" s="395"/>
    </row>
    <row r="85" s="396" customFormat="1" ht="12.75">
      <c r="B85" s="395"/>
    </row>
    <row r="86" s="396" customFormat="1" ht="12.75">
      <c r="B86" s="395"/>
    </row>
    <row r="87" s="396" customFormat="1" ht="12.75">
      <c r="B87" s="395"/>
    </row>
    <row r="88" s="396" customFormat="1" ht="12.75">
      <c r="B88" s="395"/>
    </row>
    <row r="89" s="396" customFormat="1" ht="12.75">
      <c r="B89" s="395"/>
    </row>
    <row r="90" s="396" customFormat="1" ht="12.75">
      <c r="B90" s="395"/>
    </row>
    <row r="91" s="396" customFormat="1" ht="12.75">
      <c r="B91" s="395"/>
    </row>
    <row r="92" s="396" customFormat="1" ht="12.75">
      <c r="B92" s="395"/>
    </row>
    <row r="93" s="396" customFormat="1" ht="12.75">
      <c r="B93" s="395"/>
    </row>
    <row r="94" s="396" customFormat="1" ht="12.75">
      <c r="B94" s="395"/>
    </row>
    <row r="95" s="396" customFormat="1" ht="12.75">
      <c r="B95" s="395"/>
    </row>
    <row r="96" s="396" customFormat="1" ht="12.75">
      <c r="B96" s="395"/>
    </row>
    <row r="97" s="396" customFormat="1" ht="12.75">
      <c r="B97" s="395"/>
    </row>
    <row r="98" s="396" customFormat="1" ht="12.75">
      <c r="B98" s="395"/>
    </row>
    <row r="99" s="396" customFormat="1" ht="12.75">
      <c r="B99" s="397"/>
    </row>
    <row r="100" s="396" customFormat="1" ht="12.75">
      <c r="B100" s="395"/>
    </row>
    <row r="101" s="396" customFormat="1" ht="12.75">
      <c r="B101" s="395"/>
    </row>
    <row r="102" s="396" customFormat="1" ht="12.75">
      <c r="B102" s="395"/>
    </row>
    <row r="103" s="396" customFormat="1" ht="12.75">
      <c r="B103" s="395"/>
    </row>
    <row r="104" s="396" customFormat="1" ht="12.75">
      <c r="B104" s="395"/>
    </row>
    <row r="105" s="396" customFormat="1" ht="12.75">
      <c r="B105" s="395"/>
    </row>
    <row r="106" s="396" customFormat="1" ht="12.75">
      <c r="B106" s="395"/>
    </row>
    <row r="107" s="396" customFormat="1" ht="12.75">
      <c r="B107" s="395"/>
    </row>
    <row r="108" s="396" customFormat="1" ht="12.75">
      <c r="B108" s="395"/>
    </row>
    <row r="109" s="396" customFormat="1" ht="12.75">
      <c r="B109" s="395"/>
    </row>
    <row r="110" s="396" customFormat="1" ht="12.75">
      <c r="B110" s="395"/>
    </row>
    <row r="111" s="396" customFormat="1" ht="12.75">
      <c r="B111" s="395"/>
    </row>
    <row r="112" s="396" customFormat="1" ht="12.75">
      <c r="B112" s="395"/>
    </row>
    <row r="113" s="396" customFormat="1" ht="12.75">
      <c r="B113" s="395"/>
    </row>
    <row r="114" s="396" customFormat="1" ht="12.75">
      <c r="B114" s="395"/>
    </row>
    <row r="115" s="396" customFormat="1" ht="12.75">
      <c r="B115" s="395"/>
    </row>
    <row r="116" s="396" customFormat="1" ht="12.75">
      <c r="B116" s="395"/>
    </row>
    <row r="117" s="396" customFormat="1" ht="12.75">
      <c r="B117" s="395"/>
    </row>
    <row r="118" s="396" customFormat="1" ht="12.75">
      <c r="B118" s="395"/>
    </row>
    <row r="119" s="396" customFormat="1" ht="12.75">
      <c r="B119" s="395"/>
    </row>
    <row r="120" s="396" customFormat="1" ht="12.75">
      <c r="B120" s="395"/>
    </row>
    <row r="121" s="396" customFormat="1" ht="12.75">
      <c r="B121" s="395"/>
    </row>
    <row r="122" s="396" customFormat="1" ht="12.75">
      <c r="B122" s="395"/>
    </row>
    <row r="123" s="396" customFormat="1" ht="12.75">
      <c r="B123" s="395"/>
    </row>
    <row r="124" s="396" customFormat="1" ht="12.75">
      <c r="B124" s="395"/>
    </row>
    <row r="125" s="396" customFormat="1" ht="12.75">
      <c r="B125" s="395"/>
    </row>
    <row r="126" s="396" customFormat="1" ht="12.75">
      <c r="B126" s="395"/>
    </row>
    <row r="127" s="396" customFormat="1" ht="12.75">
      <c r="B127" s="395"/>
    </row>
    <row r="128" s="396" customFormat="1" ht="12.75">
      <c r="B128" s="395"/>
    </row>
    <row r="129" s="396" customFormat="1" ht="12.75">
      <c r="B129" s="395"/>
    </row>
    <row r="130" s="396" customFormat="1" ht="12.75">
      <c r="B130" s="395"/>
    </row>
    <row r="131" s="396" customFormat="1" ht="12.75">
      <c r="B131" s="395"/>
    </row>
    <row r="132" s="396" customFormat="1" ht="12.75">
      <c r="B132" s="395"/>
    </row>
    <row r="133" s="396" customFormat="1" ht="12.75">
      <c r="B133" s="395"/>
    </row>
    <row r="134" s="396" customFormat="1" ht="12.75">
      <c r="B134" s="395"/>
    </row>
    <row r="135" s="396" customFormat="1" ht="12.75">
      <c r="B135" s="395"/>
    </row>
    <row r="136" s="396" customFormat="1" ht="12.75">
      <c r="B136" s="395"/>
    </row>
    <row r="137" s="396" customFormat="1" ht="12.75">
      <c r="B137" s="395"/>
    </row>
    <row r="138" s="396" customFormat="1" ht="12.75">
      <c r="B138" s="395"/>
    </row>
    <row r="139" s="396" customFormat="1" ht="12.75">
      <c r="B139" s="395"/>
    </row>
    <row r="140" s="396" customFormat="1" ht="12.75">
      <c r="B140" s="395"/>
    </row>
    <row r="141" s="396" customFormat="1" ht="12.75">
      <c r="B141" s="395"/>
    </row>
    <row r="142" s="396" customFormat="1" ht="12.75">
      <c r="B142" s="395"/>
    </row>
    <row r="143" s="396" customFormat="1" ht="12.75">
      <c r="B143" s="395"/>
    </row>
    <row r="144" s="396" customFormat="1" ht="12.75">
      <c r="B144" s="395"/>
    </row>
    <row r="145" s="396" customFormat="1" ht="12.75">
      <c r="B145" s="395"/>
    </row>
    <row r="146" s="396" customFormat="1" ht="12.75">
      <c r="B146" s="395"/>
    </row>
    <row r="147" s="396" customFormat="1" ht="12.75">
      <c r="B147" s="395"/>
    </row>
    <row r="148" s="396" customFormat="1" ht="12.75">
      <c r="B148" s="395"/>
    </row>
    <row r="149" s="396" customFormat="1" ht="12.75">
      <c r="B149" s="395"/>
    </row>
    <row r="150" s="396" customFormat="1" ht="12.75">
      <c r="B150" s="395"/>
    </row>
    <row r="151" s="396" customFormat="1" ht="12.75">
      <c r="B151" s="395"/>
    </row>
    <row r="152" s="396" customFormat="1" ht="12.75">
      <c r="B152" s="395"/>
    </row>
    <row r="153" s="396" customFormat="1" ht="12.75">
      <c r="B153" s="395"/>
    </row>
    <row r="154" s="396" customFormat="1" ht="12.75">
      <c r="B154" s="395"/>
    </row>
    <row r="155" s="396" customFormat="1" ht="12.75">
      <c r="B155" s="395"/>
    </row>
    <row r="156" s="396" customFormat="1" ht="12.75">
      <c r="B156" s="395"/>
    </row>
    <row r="157" s="396" customFormat="1" ht="12.75">
      <c r="B157" s="395"/>
    </row>
    <row r="158" s="396" customFormat="1" ht="12.75">
      <c r="B158" s="395"/>
    </row>
    <row r="159" s="396" customFormat="1" ht="12.75">
      <c r="B159" s="395"/>
    </row>
    <row r="160" s="396" customFormat="1" ht="12.75">
      <c r="B160" s="395"/>
    </row>
    <row r="161" s="396" customFormat="1" ht="12.75">
      <c r="B161" s="395"/>
    </row>
    <row r="162" s="396" customFormat="1" ht="12.75">
      <c r="B162" s="395"/>
    </row>
    <row r="163" s="396" customFormat="1" ht="12.75">
      <c r="B163" s="395"/>
    </row>
    <row r="164" s="396" customFormat="1" ht="12.75">
      <c r="B164" s="395"/>
    </row>
    <row r="165" s="396" customFormat="1" ht="12.75">
      <c r="B165" s="395"/>
    </row>
    <row r="166" s="396" customFormat="1" ht="12.75">
      <c r="B166" s="395"/>
    </row>
    <row r="167" s="396" customFormat="1" ht="12.75">
      <c r="B167" s="395"/>
    </row>
    <row r="168" s="396" customFormat="1" ht="12.75">
      <c r="B168" s="395"/>
    </row>
    <row r="169" s="396" customFormat="1" ht="12.75">
      <c r="B169" s="395"/>
    </row>
    <row r="170" s="396" customFormat="1" ht="12.75">
      <c r="B170" s="395"/>
    </row>
  </sheetData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T28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5.7109375" style="7" customWidth="1"/>
    <col min="3" max="3" width="24.8515625" style="8" bestFit="1" customWidth="1"/>
    <col min="4" max="4" width="1.57421875" style="7" customWidth="1"/>
    <col min="5" max="9" width="5.7109375" style="7" customWidth="1"/>
    <col min="10" max="10" width="5.7109375" style="6" customWidth="1"/>
    <col min="11" max="15" width="5.7109375" style="7" customWidth="1"/>
    <col min="16" max="16" width="1.7109375" style="9" customWidth="1"/>
    <col min="17" max="17" width="5.7109375" style="10" customWidth="1"/>
    <col min="18" max="18" width="5.7109375" style="9" customWidth="1"/>
    <col min="19" max="19" width="5.7109375" style="10" customWidth="1"/>
    <col min="20" max="16384" width="5.7109375" style="6" customWidth="1"/>
  </cols>
  <sheetData>
    <row r="1" spans="1:20" ht="26.25">
      <c r="A1" s="2"/>
      <c r="B1" s="314" t="s">
        <v>780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"/>
      <c r="Q1" s="3"/>
      <c r="R1" s="4"/>
      <c r="S1" s="5"/>
      <c r="T1" s="2"/>
    </row>
    <row r="3" spans="2:19" s="11" customFormat="1" ht="12.75">
      <c r="B3" s="8" t="s">
        <v>337</v>
      </c>
      <c r="C3" s="8"/>
      <c r="D3" s="8"/>
      <c r="E3" s="8"/>
      <c r="F3" s="8"/>
      <c r="G3" s="8"/>
      <c r="H3" s="8"/>
      <c r="I3" s="8"/>
      <c r="K3" s="8"/>
      <c r="L3" s="8"/>
      <c r="M3" s="8"/>
      <c r="N3" s="8"/>
      <c r="O3" s="8"/>
      <c r="P3" s="12"/>
      <c r="Q3" s="13"/>
      <c r="R3" s="12"/>
      <c r="S3" s="13"/>
    </row>
    <row r="4" spans="2:19" s="11" customFormat="1" ht="12.75">
      <c r="B4" s="8"/>
      <c r="C4" s="8"/>
      <c r="D4" s="8"/>
      <c r="E4" s="8"/>
      <c r="F4" s="8"/>
      <c r="G4" s="8"/>
      <c r="H4" s="8"/>
      <c r="I4" s="8"/>
      <c r="K4" s="8"/>
      <c r="L4" s="8"/>
      <c r="M4" s="8"/>
      <c r="N4" s="8"/>
      <c r="O4" s="8"/>
      <c r="P4" s="12"/>
      <c r="Q4" s="13"/>
      <c r="R4" s="12"/>
      <c r="S4" s="13"/>
    </row>
    <row r="5" spans="2:19" s="11" customFormat="1" ht="12.75">
      <c r="B5" s="110" t="s">
        <v>781</v>
      </c>
      <c r="C5" s="8"/>
      <c r="D5" s="8"/>
      <c r="E5" s="8"/>
      <c r="F5" s="8"/>
      <c r="G5" s="8"/>
      <c r="H5" s="8"/>
      <c r="I5" s="8"/>
      <c r="K5" s="8"/>
      <c r="L5" s="8"/>
      <c r="M5" s="8"/>
      <c r="N5" s="8"/>
      <c r="O5" s="8"/>
      <c r="P5" s="12"/>
      <c r="Q5" s="13"/>
      <c r="R5" s="12"/>
      <c r="S5" s="13"/>
    </row>
    <row r="6" spans="2:19" s="11" customFormat="1" ht="12.75">
      <c r="B6" s="8" t="s">
        <v>742</v>
      </c>
      <c r="C6" s="8"/>
      <c r="D6" s="8"/>
      <c r="E6" s="8"/>
      <c r="F6" s="8"/>
      <c r="G6" s="8"/>
      <c r="H6" s="8"/>
      <c r="I6" s="8"/>
      <c r="K6" s="8"/>
      <c r="L6" s="8"/>
      <c r="M6" s="8"/>
      <c r="N6" s="8"/>
      <c r="O6" s="8"/>
      <c r="P6" s="12"/>
      <c r="Q6" s="13"/>
      <c r="R6" s="12"/>
      <c r="S6" s="13"/>
    </row>
    <row r="7" spans="2:19" s="11" customFormat="1" ht="12.75">
      <c r="B7" s="8" t="s">
        <v>782</v>
      </c>
      <c r="C7" s="8"/>
      <c r="D7" s="8"/>
      <c r="E7" s="8"/>
      <c r="F7" s="8"/>
      <c r="G7" s="8"/>
      <c r="H7" s="8"/>
      <c r="I7" s="8"/>
      <c r="K7" s="8"/>
      <c r="L7" s="8"/>
      <c r="M7" s="8"/>
      <c r="N7" s="8"/>
      <c r="O7" s="8"/>
      <c r="P7" s="12"/>
      <c r="Q7" s="13"/>
      <c r="R7" s="12"/>
      <c r="S7" s="13"/>
    </row>
    <row r="8" spans="2:19" s="11" customFormat="1" ht="12.75">
      <c r="B8" s="8"/>
      <c r="C8" s="8"/>
      <c r="D8" s="8"/>
      <c r="E8" s="8"/>
      <c r="F8" s="8"/>
      <c r="G8" s="8"/>
      <c r="H8" s="8"/>
      <c r="I8" s="8"/>
      <c r="K8" s="8"/>
      <c r="L8" s="8"/>
      <c r="M8" s="8"/>
      <c r="N8" s="8"/>
      <c r="O8" s="8"/>
      <c r="P8" s="12"/>
      <c r="Q8" s="13"/>
      <c r="R8" s="12"/>
      <c r="S8" s="13"/>
    </row>
    <row r="9" spans="2:19" s="11" customFormat="1" ht="12.75">
      <c r="B9" s="8" t="s">
        <v>783</v>
      </c>
      <c r="C9" s="8" t="s">
        <v>746</v>
      </c>
      <c r="D9" s="8"/>
      <c r="E9" s="8"/>
      <c r="F9" s="8"/>
      <c r="G9" s="8"/>
      <c r="H9" s="8"/>
      <c r="I9" s="8"/>
      <c r="K9" s="8"/>
      <c r="L9" s="8"/>
      <c r="M9" s="8"/>
      <c r="N9" s="8"/>
      <c r="O9" s="8"/>
      <c r="P9" s="12"/>
      <c r="Q9" s="13"/>
      <c r="R9" s="12"/>
      <c r="S9" s="13"/>
    </row>
    <row r="10" spans="2:19" s="11" customFormat="1" ht="12.75">
      <c r="B10" s="8" t="s">
        <v>784</v>
      </c>
      <c r="C10" s="8" t="s">
        <v>785</v>
      </c>
      <c r="D10" s="8"/>
      <c r="E10" s="8"/>
      <c r="F10" s="8"/>
      <c r="G10" s="8"/>
      <c r="H10" s="8"/>
      <c r="I10" s="8"/>
      <c r="K10" s="8"/>
      <c r="L10" s="8"/>
      <c r="M10" s="8"/>
      <c r="N10" s="8"/>
      <c r="O10" s="8"/>
      <c r="P10" s="12"/>
      <c r="Q10" s="13"/>
      <c r="R10" s="12"/>
      <c r="S10" s="13"/>
    </row>
    <row r="11" spans="2:19" s="11" customFormat="1" ht="12.75">
      <c r="B11" s="8"/>
      <c r="C11" s="8" t="s">
        <v>741</v>
      </c>
      <c r="D11" s="8"/>
      <c r="E11" s="8"/>
      <c r="F11" s="8"/>
      <c r="G11" s="8"/>
      <c r="H11" s="8"/>
      <c r="I11" s="8"/>
      <c r="K11" s="8"/>
      <c r="L11" s="8"/>
      <c r="M11" s="8"/>
      <c r="N11" s="8"/>
      <c r="O11" s="8"/>
      <c r="P11" s="12"/>
      <c r="Q11" s="13"/>
      <c r="R11" s="12"/>
      <c r="S11" s="13"/>
    </row>
    <row r="12" spans="2:19" s="11" customFormat="1" ht="12.75">
      <c r="B12" s="8"/>
      <c r="C12" s="8"/>
      <c r="D12" s="8"/>
      <c r="E12" s="8"/>
      <c r="F12" s="8"/>
      <c r="G12" s="8"/>
      <c r="H12" s="8"/>
      <c r="I12" s="8"/>
      <c r="K12" s="8"/>
      <c r="L12" s="8"/>
      <c r="M12" s="8"/>
      <c r="N12" s="8"/>
      <c r="O12" s="8"/>
      <c r="P12" s="12"/>
      <c r="Q12" s="13"/>
      <c r="R12" s="12"/>
      <c r="S12" s="13"/>
    </row>
    <row r="13" spans="2:19" s="11" customFormat="1" ht="12.75">
      <c r="B13" s="8" t="s">
        <v>786</v>
      </c>
      <c r="C13" s="180" t="s">
        <v>680</v>
      </c>
      <c r="D13" s="8"/>
      <c r="E13" s="14"/>
      <c r="F13" s="8"/>
      <c r="G13" s="8"/>
      <c r="H13" s="8"/>
      <c r="I13" s="8"/>
      <c r="K13" s="8"/>
      <c r="L13" s="8"/>
      <c r="M13" s="8"/>
      <c r="N13" s="8"/>
      <c r="O13" s="8"/>
      <c r="P13" s="12"/>
      <c r="Q13" s="13"/>
      <c r="R13" s="12"/>
      <c r="S13" s="13"/>
    </row>
    <row r="14" spans="2:19" s="11" customFormat="1" ht="12.75">
      <c r="B14" s="8"/>
      <c r="C14" s="180" t="s">
        <v>787</v>
      </c>
      <c r="D14" s="8"/>
      <c r="E14" s="14"/>
      <c r="F14" s="8"/>
      <c r="G14" s="8"/>
      <c r="H14" s="8"/>
      <c r="I14" s="8"/>
      <c r="K14" s="8"/>
      <c r="L14" s="8"/>
      <c r="M14" s="8"/>
      <c r="N14" s="8"/>
      <c r="O14" s="8"/>
      <c r="P14" s="12"/>
      <c r="Q14" s="13"/>
      <c r="R14" s="12"/>
      <c r="S14" s="13"/>
    </row>
    <row r="15" spans="2:19" s="11" customFormat="1" ht="12.75">
      <c r="B15" s="8" t="s">
        <v>788</v>
      </c>
      <c r="C15" s="180" t="s">
        <v>568</v>
      </c>
      <c r="D15" s="8"/>
      <c r="E15" s="8"/>
      <c r="F15" s="8"/>
      <c r="G15" s="8"/>
      <c r="H15" s="8"/>
      <c r="I15" s="8"/>
      <c r="K15" s="8"/>
      <c r="L15" s="8"/>
      <c r="M15" s="8"/>
      <c r="N15" s="8"/>
      <c r="O15" s="8"/>
      <c r="P15" s="12"/>
      <c r="Q15" s="13"/>
      <c r="R15" s="12"/>
      <c r="S15" s="13"/>
    </row>
    <row r="16" spans="2:19" s="11" customFormat="1" ht="12.75">
      <c r="B16" s="8"/>
      <c r="C16" s="180" t="s">
        <v>743</v>
      </c>
      <c r="D16" s="8"/>
      <c r="E16" s="8"/>
      <c r="F16" s="8"/>
      <c r="G16" s="8"/>
      <c r="H16" s="8"/>
      <c r="I16" s="8"/>
      <c r="K16" s="8"/>
      <c r="L16" s="8"/>
      <c r="M16" s="8"/>
      <c r="N16" s="8"/>
      <c r="O16" s="8"/>
      <c r="P16" s="12"/>
      <c r="Q16" s="13"/>
      <c r="R16" s="12"/>
      <c r="S16" s="13"/>
    </row>
    <row r="17" spans="2:19" s="11" customFormat="1" ht="12.75">
      <c r="B17" s="8"/>
      <c r="C17" s="180" t="s">
        <v>789</v>
      </c>
      <c r="D17" s="8"/>
      <c r="E17" s="8"/>
      <c r="F17" s="8"/>
      <c r="G17" s="8"/>
      <c r="H17" s="8"/>
      <c r="I17" s="8"/>
      <c r="K17" s="8"/>
      <c r="L17" s="8"/>
      <c r="M17" s="8"/>
      <c r="N17" s="8"/>
      <c r="O17" s="8"/>
      <c r="P17" s="12"/>
      <c r="Q17" s="13"/>
      <c r="R17" s="12"/>
      <c r="S17" s="13"/>
    </row>
    <row r="18" spans="2:19" s="11" customFormat="1" ht="12.75">
      <c r="B18" s="8"/>
      <c r="C18" s="8"/>
      <c r="D18" s="8"/>
      <c r="E18" s="8"/>
      <c r="F18" s="8"/>
      <c r="G18" s="8"/>
      <c r="H18" s="8"/>
      <c r="I18" s="8"/>
      <c r="K18" s="8"/>
      <c r="L18" s="8"/>
      <c r="M18" s="8"/>
      <c r="N18" s="8"/>
      <c r="O18" s="8"/>
      <c r="P18" s="12"/>
      <c r="Q18" s="13"/>
      <c r="R18" s="12"/>
      <c r="S18" s="13"/>
    </row>
    <row r="19" spans="2:19" s="11" customFormat="1" ht="12.75">
      <c r="B19" s="8"/>
      <c r="C19" s="8"/>
      <c r="D19" s="8"/>
      <c r="E19" s="8"/>
      <c r="F19" s="8"/>
      <c r="G19" s="8"/>
      <c r="H19" s="8"/>
      <c r="I19" s="8"/>
      <c r="K19" s="8"/>
      <c r="L19" s="8"/>
      <c r="M19" s="8"/>
      <c r="N19" s="8"/>
      <c r="O19" s="8"/>
      <c r="P19" s="12"/>
      <c r="Q19" s="13"/>
      <c r="R19" s="12"/>
      <c r="S19" s="13"/>
    </row>
    <row r="20" spans="2:19" s="11" customFormat="1" ht="12.75">
      <c r="B20" s="8"/>
      <c r="C20" s="8"/>
      <c r="D20" s="8"/>
      <c r="E20" s="8"/>
      <c r="F20" s="8"/>
      <c r="G20" s="8"/>
      <c r="H20" s="8"/>
      <c r="I20" s="8"/>
      <c r="K20" s="8"/>
      <c r="L20" s="8"/>
      <c r="M20" s="8"/>
      <c r="N20" s="8"/>
      <c r="O20" s="8"/>
      <c r="P20" s="12"/>
      <c r="Q20" s="13"/>
      <c r="R20" s="12"/>
      <c r="S20" s="13"/>
    </row>
    <row r="21" spans="2:19" s="11" customFormat="1" ht="12.75">
      <c r="B21" s="8"/>
      <c r="C21" s="8"/>
      <c r="D21" s="8"/>
      <c r="E21" s="8"/>
      <c r="F21" s="8"/>
      <c r="G21" s="8"/>
      <c r="H21" s="8"/>
      <c r="I21" s="8"/>
      <c r="K21" s="8"/>
      <c r="L21" s="8"/>
      <c r="M21" s="8"/>
      <c r="N21" s="8"/>
      <c r="O21" s="8"/>
      <c r="P21" s="12"/>
      <c r="Q21" s="13"/>
      <c r="R21" s="12"/>
      <c r="S21" s="13"/>
    </row>
    <row r="22" spans="2:19" s="11" customFormat="1" ht="12.75">
      <c r="B22" s="8"/>
      <c r="C22" s="8"/>
      <c r="D22" s="8"/>
      <c r="E22" s="8"/>
      <c r="F22" s="8"/>
      <c r="G22" s="8"/>
      <c r="H22" s="8"/>
      <c r="I22" s="8"/>
      <c r="K22" s="8"/>
      <c r="L22" s="8"/>
      <c r="M22" s="8"/>
      <c r="N22" s="8"/>
      <c r="O22" s="8"/>
      <c r="P22" s="12"/>
      <c r="Q22" s="13"/>
      <c r="R22" s="12"/>
      <c r="S22" s="13"/>
    </row>
    <row r="23" spans="2:19" s="11" customFormat="1" ht="12.75">
      <c r="B23" s="8"/>
      <c r="C23" s="8"/>
      <c r="D23" s="8"/>
      <c r="E23" s="8"/>
      <c r="F23" s="8"/>
      <c r="G23" s="8"/>
      <c r="H23" s="8"/>
      <c r="I23" s="8"/>
      <c r="K23" s="8"/>
      <c r="L23" s="8"/>
      <c r="M23" s="8"/>
      <c r="N23" s="8"/>
      <c r="O23" s="8"/>
      <c r="P23" s="12"/>
      <c r="Q23" s="13"/>
      <c r="R23" s="12"/>
      <c r="S23" s="13"/>
    </row>
    <row r="24" spans="2:19" s="11" customFormat="1" ht="12.75">
      <c r="B24" s="8"/>
      <c r="C24" s="8"/>
      <c r="D24" s="8"/>
      <c r="E24" s="8"/>
      <c r="F24" s="8"/>
      <c r="G24" s="8"/>
      <c r="H24" s="8"/>
      <c r="I24" s="8"/>
      <c r="K24" s="8"/>
      <c r="L24" s="8"/>
      <c r="M24" s="8"/>
      <c r="N24" s="8"/>
      <c r="O24" s="8"/>
      <c r="P24" s="12"/>
      <c r="Q24" s="13"/>
      <c r="R24" s="12"/>
      <c r="S24" s="13"/>
    </row>
    <row r="25" spans="2:19" s="11" customFormat="1" ht="12.75">
      <c r="B25" s="8"/>
      <c r="C25" s="8"/>
      <c r="D25" s="8"/>
      <c r="E25" s="8"/>
      <c r="F25" s="8"/>
      <c r="G25" s="8"/>
      <c r="H25" s="8"/>
      <c r="I25" s="8"/>
      <c r="K25" s="8"/>
      <c r="L25" s="8"/>
      <c r="M25" s="8"/>
      <c r="N25" s="8"/>
      <c r="O25" s="8"/>
      <c r="P25" s="12"/>
      <c r="Q25" s="13"/>
      <c r="R25" s="12"/>
      <c r="S25" s="13"/>
    </row>
    <row r="26" spans="2:19" s="11" customFormat="1" ht="12.75">
      <c r="B26" s="8"/>
      <c r="C26" s="8"/>
      <c r="D26" s="8"/>
      <c r="E26" s="8"/>
      <c r="F26" s="8"/>
      <c r="G26" s="8"/>
      <c r="H26" s="8"/>
      <c r="I26" s="8"/>
      <c r="K26" s="8"/>
      <c r="L26" s="8"/>
      <c r="M26" s="8"/>
      <c r="N26" s="8"/>
      <c r="O26" s="8"/>
      <c r="P26" s="12"/>
      <c r="Q26" s="13"/>
      <c r="R26" s="12"/>
      <c r="S26" s="13"/>
    </row>
    <row r="27" spans="2:19" s="11" customFormat="1" ht="12.75">
      <c r="B27" s="8"/>
      <c r="C27" s="8"/>
      <c r="D27" s="8"/>
      <c r="E27" s="8"/>
      <c r="F27" s="8"/>
      <c r="G27" s="8"/>
      <c r="H27" s="8"/>
      <c r="I27" s="8"/>
      <c r="K27" s="8"/>
      <c r="L27" s="8"/>
      <c r="M27" s="8"/>
      <c r="N27" s="8"/>
      <c r="O27" s="8"/>
      <c r="P27" s="12"/>
      <c r="Q27" s="13"/>
      <c r="R27" s="12"/>
      <c r="S27" s="13"/>
    </row>
    <row r="28" spans="2:19" s="11" customFormat="1" ht="12.75">
      <c r="B28" s="8"/>
      <c r="C28" s="8"/>
      <c r="D28" s="8"/>
      <c r="E28" s="8"/>
      <c r="F28" s="8"/>
      <c r="G28" s="8"/>
      <c r="H28" s="8"/>
      <c r="I28" s="8"/>
      <c r="K28" s="8"/>
      <c r="L28" s="8"/>
      <c r="M28" s="8"/>
      <c r="N28" s="8"/>
      <c r="O28" s="8"/>
      <c r="P28" s="12"/>
      <c r="Q28" s="13"/>
      <c r="R28" s="12"/>
      <c r="S28" s="13"/>
    </row>
  </sheetData>
  <sheetProtection insertHyperlinks="0"/>
  <mergeCells count="1">
    <mergeCell ref="B1:O1"/>
  </mergeCells>
  <hyperlinks>
    <hyperlink ref="C14" r:id="rId1" display="hoffi@atlas.cz"/>
    <hyperlink ref="C15" r:id="rId2" display="www.dh.cz"/>
    <hyperlink ref="C16" r:id="rId3" display="www.oshpj.cz"/>
    <hyperlink ref="C13" r:id="rId4" display="milan.hoffmann@seznam.cz"/>
    <hyperlink ref="C17" r:id="rId5" display="www.multiweb.cz/hoffmann"/>
  </hyperlinks>
  <printOptions horizontalCentered="1"/>
  <pageMargins left="0.3937007874015748" right="0.3937007874015748" top="0.5905511811023623" bottom="0.5905511811023623" header="0" footer="0"/>
  <pageSetup horizontalDpi="360" verticalDpi="360" orientation="portrait" paperSize="9" r:id="rId7"/>
  <ignoredErrors>
    <ignoredError sqref="C9:C11" numberStoredAsText="1"/>
  </ignoredErrors>
  <drawing r:id="rId6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23"/>
  <dimension ref="A1:D16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401" customWidth="1"/>
    <col min="2" max="2" width="100.7109375" style="401" customWidth="1"/>
    <col min="3" max="16384" width="9.140625" style="401" customWidth="1"/>
  </cols>
  <sheetData>
    <row r="1" spans="1:4" s="109" customFormat="1" ht="12.75">
      <c r="A1" s="109" t="s">
        <v>869</v>
      </c>
      <c r="B1" s="109" t="s">
        <v>833</v>
      </c>
      <c r="C1" s="109" t="s">
        <v>834</v>
      </c>
      <c r="D1" s="109" t="s">
        <v>573</v>
      </c>
    </row>
    <row r="2" spans="1:2" s="264" customFormat="1" ht="12.75" customHeight="1">
      <c r="A2" s="264" t="s">
        <v>756</v>
      </c>
      <c r="B2" s="392" t="s">
        <v>165</v>
      </c>
    </row>
    <row r="3" s="264" customFormat="1" ht="12.75" customHeight="1">
      <c r="B3" s="264" t="s">
        <v>166</v>
      </c>
    </row>
    <row r="4" s="264" customFormat="1" ht="12.75" customHeight="1">
      <c r="B4" s="264" t="s">
        <v>167</v>
      </c>
    </row>
    <row r="5" s="264" customFormat="1" ht="12.75" customHeight="1">
      <c r="B5" s="264" t="s">
        <v>168</v>
      </c>
    </row>
    <row r="6" s="264" customFormat="1" ht="12.75" customHeight="1">
      <c r="B6" s="264" t="s">
        <v>754</v>
      </c>
    </row>
    <row r="7" spans="1:2" s="264" customFormat="1" ht="12.75" customHeight="1">
      <c r="A7" s="264" t="s">
        <v>757</v>
      </c>
      <c r="B7" s="392" t="s">
        <v>169</v>
      </c>
    </row>
    <row r="8" s="264" customFormat="1" ht="12.75" customHeight="1">
      <c r="B8" s="264" t="s">
        <v>170</v>
      </c>
    </row>
    <row r="9" s="264" customFormat="1" ht="12.75" customHeight="1">
      <c r="B9" s="264" t="s">
        <v>171</v>
      </c>
    </row>
    <row r="10" s="264" customFormat="1" ht="12.75" customHeight="1">
      <c r="B10" s="264" t="s">
        <v>172</v>
      </c>
    </row>
    <row r="11" s="264" customFormat="1" ht="12.75" customHeight="1">
      <c r="B11" s="264" t="s">
        <v>754</v>
      </c>
    </row>
    <row r="12" spans="1:2" s="264" customFormat="1" ht="12.75" customHeight="1">
      <c r="A12" s="264" t="s">
        <v>758</v>
      </c>
      <c r="B12" s="392" t="s">
        <v>173</v>
      </c>
    </row>
    <row r="13" s="264" customFormat="1" ht="12.75" customHeight="1">
      <c r="B13" s="264" t="s">
        <v>174</v>
      </c>
    </row>
    <row r="14" s="264" customFormat="1" ht="12.75" customHeight="1">
      <c r="B14" s="264" t="s">
        <v>175</v>
      </c>
    </row>
    <row r="15" s="264" customFormat="1" ht="12.75" customHeight="1">
      <c r="B15" s="264" t="s">
        <v>176</v>
      </c>
    </row>
    <row r="16" s="264" customFormat="1" ht="12.75" customHeight="1">
      <c r="B16" s="264" t="s">
        <v>766</v>
      </c>
    </row>
    <row r="17" spans="1:2" s="264" customFormat="1" ht="12.75" customHeight="1">
      <c r="A17" s="264" t="s">
        <v>759</v>
      </c>
      <c r="B17" s="392" t="s">
        <v>177</v>
      </c>
    </row>
    <row r="18" s="264" customFormat="1" ht="12.75" customHeight="1">
      <c r="B18" s="264" t="s">
        <v>178</v>
      </c>
    </row>
    <row r="19" s="264" customFormat="1" ht="12.75" customHeight="1">
      <c r="B19" s="264" t="s">
        <v>179</v>
      </c>
    </row>
    <row r="20" s="264" customFormat="1" ht="12.75" customHeight="1">
      <c r="B20" s="264" t="s">
        <v>180</v>
      </c>
    </row>
    <row r="21" s="264" customFormat="1" ht="12.75" customHeight="1">
      <c r="B21" s="264" t="s">
        <v>755</v>
      </c>
    </row>
    <row r="22" spans="1:2" s="264" customFormat="1" ht="12.75" customHeight="1">
      <c r="A22" s="264" t="s">
        <v>760</v>
      </c>
      <c r="B22" s="392" t="s">
        <v>181</v>
      </c>
    </row>
    <row r="23" s="264" customFormat="1" ht="12.75" customHeight="1">
      <c r="B23" s="264" t="s">
        <v>182</v>
      </c>
    </row>
    <row r="24" s="264" customFormat="1" ht="12.75" customHeight="1">
      <c r="B24" s="264" t="s">
        <v>183</v>
      </c>
    </row>
    <row r="25" s="264" customFormat="1" ht="12.75" customHeight="1">
      <c r="B25" s="264" t="s">
        <v>184</v>
      </c>
    </row>
    <row r="26" s="264" customFormat="1" ht="12.75" customHeight="1">
      <c r="B26" s="264" t="s">
        <v>754</v>
      </c>
    </row>
    <row r="27" spans="1:2" s="264" customFormat="1" ht="12.75" customHeight="1">
      <c r="A27" s="264" t="s">
        <v>761</v>
      </c>
      <c r="B27" s="392" t="s">
        <v>185</v>
      </c>
    </row>
    <row r="28" s="264" customFormat="1" ht="12.75" customHeight="1">
      <c r="B28" s="264" t="s">
        <v>186</v>
      </c>
    </row>
    <row r="29" s="264" customFormat="1" ht="12.75" customHeight="1">
      <c r="B29" s="264" t="s">
        <v>187</v>
      </c>
    </row>
    <row r="30" s="264" customFormat="1" ht="12.75" customHeight="1">
      <c r="B30" s="264" t="s">
        <v>188</v>
      </c>
    </row>
    <row r="31" s="264" customFormat="1" ht="12.75" customHeight="1">
      <c r="B31" s="264" t="s">
        <v>755</v>
      </c>
    </row>
    <row r="32" spans="1:2" s="264" customFormat="1" ht="12.75" customHeight="1">
      <c r="A32" s="264" t="s">
        <v>762</v>
      </c>
      <c r="B32" s="392" t="s">
        <v>189</v>
      </c>
    </row>
    <row r="33" s="264" customFormat="1" ht="12.75" customHeight="1">
      <c r="B33" s="264" t="s">
        <v>172</v>
      </c>
    </row>
    <row r="34" s="264" customFormat="1" ht="12.75" customHeight="1">
      <c r="B34" s="264" t="s">
        <v>171</v>
      </c>
    </row>
    <row r="35" s="264" customFormat="1" ht="12.75" customHeight="1">
      <c r="B35" s="264" t="s">
        <v>190</v>
      </c>
    </row>
    <row r="36" s="264" customFormat="1" ht="12.75" customHeight="1">
      <c r="B36" s="264" t="s">
        <v>766</v>
      </c>
    </row>
    <row r="37" spans="1:2" s="264" customFormat="1" ht="12.75" customHeight="1">
      <c r="A37" s="264" t="s">
        <v>763</v>
      </c>
      <c r="B37" s="392" t="s">
        <v>191</v>
      </c>
    </row>
    <row r="38" s="264" customFormat="1" ht="12.75" customHeight="1">
      <c r="B38" s="264" t="s">
        <v>192</v>
      </c>
    </row>
    <row r="39" s="264" customFormat="1" ht="12.75" customHeight="1">
      <c r="B39" s="264" t="s">
        <v>193</v>
      </c>
    </row>
    <row r="40" s="264" customFormat="1" ht="12.75" customHeight="1">
      <c r="B40" s="264" t="s">
        <v>194</v>
      </c>
    </row>
    <row r="41" s="264" customFormat="1" ht="12.75" customHeight="1">
      <c r="B41" s="264" t="s">
        <v>754</v>
      </c>
    </row>
    <row r="42" spans="1:2" s="264" customFormat="1" ht="12.75" customHeight="1">
      <c r="A42" s="264" t="s">
        <v>764</v>
      </c>
      <c r="B42" s="392" t="s">
        <v>195</v>
      </c>
    </row>
    <row r="43" s="264" customFormat="1" ht="12.75" customHeight="1">
      <c r="B43" s="264" t="s">
        <v>196</v>
      </c>
    </row>
    <row r="44" s="264" customFormat="1" ht="12.75" customHeight="1">
      <c r="B44" s="264" t="s">
        <v>198</v>
      </c>
    </row>
    <row r="45" s="264" customFormat="1" ht="12.75" customHeight="1">
      <c r="B45" s="264" t="s">
        <v>197</v>
      </c>
    </row>
    <row r="46" s="264" customFormat="1" ht="12.75" customHeight="1">
      <c r="B46" s="264" t="s">
        <v>754</v>
      </c>
    </row>
    <row r="47" spans="1:2" s="264" customFormat="1" ht="12.75" customHeight="1">
      <c r="A47" s="264" t="s">
        <v>765</v>
      </c>
      <c r="B47" s="392" t="s">
        <v>199</v>
      </c>
    </row>
    <row r="48" s="264" customFormat="1" ht="12.75" customHeight="1">
      <c r="B48" s="264" t="s">
        <v>200</v>
      </c>
    </row>
    <row r="49" s="264" customFormat="1" ht="12.75" customHeight="1">
      <c r="B49" s="264" t="s">
        <v>201</v>
      </c>
    </row>
    <row r="50" s="264" customFormat="1" ht="12.75" customHeight="1">
      <c r="B50" s="264" t="s">
        <v>202</v>
      </c>
    </row>
    <row r="51" s="264" customFormat="1" ht="12.75" customHeight="1">
      <c r="B51" s="264" t="s">
        <v>754</v>
      </c>
    </row>
    <row r="52" spans="1:2" s="264" customFormat="1" ht="12.75" customHeight="1">
      <c r="A52" s="264" t="s">
        <v>768</v>
      </c>
      <c r="B52" s="392" t="s">
        <v>203</v>
      </c>
    </row>
    <row r="53" s="264" customFormat="1" ht="12.75" customHeight="1">
      <c r="B53" s="264" t="s">
        <v>204</v>
      </c>
    </row>
    <row r="54" s="264" customFormat="1" ht="12.75" customHeight="1">
      <c r="B54" s="264" t="s">
        <v>205</v>
      </c>
    </row>
    <row r="55" s="264" customFormat="1" ht="12.75" customHeight="1">
      <c r="B55" s="264" t="s">
        <v>206</v>
      </c>
    </row>
    <row r="56" s="264" customFormat="1" ht="12.75" customHeight="1">
      <c r="B56" s="264" t="s">
        <v>754</v>
      </c>
    </row>
    <row r="57" spans="1:2" s="264" customFormat="1" ht="12.75" customHeight="1">
      <c r="A57" s="264" t="s">
        <v>769</v>
      </c>
      <c r="B57" s="392" t="s">
        <v>207</v>
      </c>
    </row>
    <row r="58" s="264" customFormat="1" ht="12.75" customHeight="1">
      <c r="B58" s="264" t="s">
        <v>208</v>
      </c>
    </row>
    <row r="59" s="264" customFormat="1" ht="12.75" customHeight="1">
      <c r="B59" s="264" t="s">
        <v>209</v>
      </c>
    </row>
    <row r="60" s="264" customFormat="1" ht="12.75" customHeight="1">
      <c r="B60" s="264" t="s">
        <v>170</v>
      </c>
    </row>
    <row r="61" s="264" customFormat="1" ht="12.75" customHeight="1">
      <c r="B61" s="264" t="s">
        <v>754</v>
      </c>
    </row>
    <row r="62" spans="1:2" s="264" customFormat="1" ht="12.75" customHeight="1">
      <c r="A62" s="264" t="s">
        <v>770</v>
      </c>
      <c r="B62" s="392" t="s">
        <v>210</v>
      </c>
    </row>
    <row r="63" s="264" customFormat="1" ht="12.75" customHeight="1">
      <c r="B63" s="264" t="s">
        <v>211</v>
      </c>
    </row>
    <row r="64" s="264" customFormat="1" ht="12.75" customHeight="1">
      <c r="B64" s="264" t="s">
        <v>212</v>
      </c>
    </row>
    <row r="65" s="264" customFormat="1" ht="12.75" customHeight="1">
      <c r="B65" s="264" t="s">
        <v>213</v>
      </c>
    </row>
    <row r="66" s="264" customFormat="1" ht="12.75" customHeight="1">
      <c r="B66" s="264" t="s">
        <v>754</v>
      </c>
    </row>
    <row r="67" spans="1:2" s="264" customFormat="1" ht="12.75" customHeight="1">
      <c r="A67" s="264" t="s">
        <v>771</v>
      </c>
      <c r="B67" s="392" t="s">
        <v>848</v>
      </c>
    </row>
    <row r="68" s="264" customFormat="1" ht="12.75" customHeight="1">
      <c r="B68" s="264" t="s">
        <v>849</v>
      </c>
    </row>
    <row r="69" s="264" customFormat="1" ht="12.75" customHeight="1">
      <c r="B69" s="264" t="s">
        <v>850</v>
      </c>
    </row>
    <row r="70" s="264" customFormat="1" ht="12.75" customHeight="1">
      <c r="B70" s="264" t="s">
        <v>851</v>
      </c>
    </row>
    <row r="71" s="264" customFormat="1" ht="12.75" customHeight="1">
      <c r="B71" s="264" t="s">
        <v>755</v>
      </c>
    </row>
    <row r="72" spans="1:2" s="264" customFormat="1" ht="12.75" customHeight="1">
      <c r="A72" s="264" t="s">
        <v>772</v>
      </c>
      <c r="B72" s="392" t="s">
        <v>214</v>
      </c>
    </row>
    <row r="73" s="264" customFormat="1" ht="12.75" customHeight="1">
      <c r="B73" s="264" t="s">
        <v>215</v>
      </c>
    </row>
    <row r="74" s="264" customFormat="1" ht="12.75" customHeight="1">
      <c r="B74" s="264" t="s">
        <v>216</v>
      </c>
    </row>
    <row r="75" s="264" customFormat="1" ht="12.75" customHeight="1">
      <c r="B75" s="264" t="s">
        <v>217</v>
      </c>
    </row>
    <row r="76" s="264" customFormat="1" ht="12.75" customHeight="1">
      <c r="B76" s="264" t="s">
        <v>755</v>
      </c>
    </row>
    <row r="77" spans="1:2" s="264" customFormat="1" ht="12.75" customHeight="1">
      <c r="A77" s="264" t="s">
        <v>773</v>
      </c>
      <c r="B77" s="392" t="s">
        <v>218</v>
      </c>
    </row>
    <row r="78" s="264" customFormat="1" ht="12.75" customHeight="1">
      <c r="B78" s="264" t="s">
        <v>219</v>
      </c>
    </row>
    <row r="79" s="264" customFormat="1" ht="12.75" customHeight="1">
      <c r="B79" s="264" t="s">
        <v>220</v>
      </c>
    </row>
    <row r="80" s="264" customFormat="1" ht="12.75" customHeight="1">
      <c r="B80" s="264" t="s">
        <v>221</v>
      </c>
    </row>
    <row r="81" s="264" customFormat="1" ht="12.75" customHeight="1">
      <c r="B81" s="264" t="s">
        <v>755</v>
      </c>
    </row>
    <row r="82" spans="1:2" s="264" customFormat="1" ht="12.75" customHeight="1">
      <c r="A82" s="264" t="s">
        <v>774</v>
      </c>
      <c r="B82" s="392" t="s">
        <v>222</v>
      </c>
    </row>
    <row r="83" s="264" customFormat="1" ht="12.75" customHeight="1">
      <c r="B83" s="264" t="s">
        <v>223</v>
      </c>
    </row>
    <row r="84" s="264" customFormat="1" ht="12.75" customHeight="1">
      <c r="B84" s="264" t="s">
        <v>224</v>
      </c>
    </row>
    <row r="85" s="264" customFormat="1" ht="12.75" customHeight="1">
      <c r="B85" s="264" t="s">
        <v>225</v>
      </c>
    </row>
    <row r="86" s="264" customFormat="1" ht="12.75" customHeight="1">
      <c r="B86" s="264" t="s">
        <v>755</v>
      </c>
    </row>
    <row r="87" spans="1:2" s="264" customFormat="1" ht="12.75" customHeight="1">
      <c r="A87" s="264" t="s">
        <v>775</v>
      </c>
      <c r="B87" s="392" t="s">
        <v>226</v>
      </c>
    </row>
    <row r="88" s="264" customFormat="1" ht="12.75" customHeight="1">
      <c r="B88" s="264" t="s">
        <v>192</v>
      </c>
    </row>
    <row r="89" s="264" customFormat="1" ht="12.75" customHeight="1">
      <c r="B89" s="264" t="s">
        <v>193</v>
      </c>
    </row>
    <row r="90" s="264" customFormat="1" ht="12.75" customHeight="1">
      <c r="B90" s="264" t="s">
        <v>227</v>
      </c>
    </row>
    <row r="91" s="264" customFormat="1" ht="12.75" customHeight="1">
      <c r="B91" s="264" t="s">
        <v>754</v>
      </c>
    </row>
    <row r="92" spans="1:2" s="264" customFormat="1" ht="12.75" customHeight="1">
      <c r="A92" s="264" t="s">
        <v>776</v>
      </c>
      <c r="B92" s="392" t="s">
        <v>228</v>
      </c>
    </row>
    <row r="93" s="264" customFormat="1" ht="12.75" customHeight="1">
      <c r="B93" s="264" t="s">
        <v>229</v>
      </c>
    </row>
    <row r="94" s="264" customFormat="1" ht="12.75" customHeight="1">
      <c r="B94" s="264" t="s">
        <v>230</v>
      </c>
    </row>
    <row r="95" s="264" customFormat="1" ht="12.75" customHeight="1">
      <c r="B95" s="264" t="s">
        <v>231</v>
      </c>
    </row>
    <row r="96" s="264" customFormat="1" ht="12.75" customHeight="1">
      <c r="B96" s="264" t="s">
        <v>755</v>
      </c>
    </row>
    <row r="97" spans="1:2" s="264" customFormat="1" ht="12.75" customHeight="1">
      <c r="A97" s="264" t="s">
        <v>777</v>
      </c>
      <c r="B97" s="392" t="s">
        <v>232</v>
      </c>
    </row>
    <row r="98" s="264" customFormat="1" ht="12.75" customHeight="1">
      <c r="B98" s="264" t="s">
        <v>170</v>
      </c>
    </row>
    <row r="99" s="264" customFormat="1" ht="12.75" customHeight="1">
      <c r="B99" s="264" t="s">
        <v>190</v>
      </c>
    </row>
    <row r="100" s="264" customFormat="1" ht="12.75" customHeight="1">
      <c r="B100" s="264" t="s">
        <v>209</v>
      </c>
    </row>
    <row r="101" s="264" customFormat="1" ht="12.75" customHeight="1">
      <c r="B101" s="264" t="s">
        <v>766</v>
      </c>
    </row>
    <row r="102" spans="1:2" s="264" customFormat="1" ht="12.75" customHeight="1">
      <c r="A102" s="264" t="s">
        <v>790</v>
      </c>
      <c r="B102" s="392" t="s">
        <v>233</v>
      </c>
    </row>
    <row r="103" s="264" customFormat="1" ht="12.75" customHeight="1">
      <c r="B103" s="264" t="s">
        <v>234</v>
      </c>
    </row>
    <row r="104" s="264" customFormat="1" ht="12.75" customHeight="1">
      <c r="B104" s="264" t="s">
        <v>235</v>
      </c>
    </row>
    <row r="105" s="264" customFormat="1" ht="12.75" customHeight="1">
      <c r="B105" s="264" t="s">
        <v>236</v>
      </c>
    </row>
    <row r="106" s="264" customFormat="1" ht="12.75" customHeight="1">
      <c r="B106" s="264" t="s">
        <v>766</v>
      </c>
    </row>
    <row r="107" spans="1:2" s="264" customFormat="1" ht="12.75" customHeight="1">
      <c r="A107" s="264" t="s">
        <v>791</v>
      </c>
      <c r="B107" s="392" t="s">
        <v>237</v>
      </c>
    </row>
    <row r="108" s="264" customFormat="1" ht="12.75" customHeight="1">
      <c r="B108" s="264" t="s">
        <v>238</v>
      </c>
    </row>
    <row r="109" s="264" customFormat="1" ht="12.75" customHeight="1">
      <c r="B109" s="264" t="s">
        <v>239</v>
      </c>
    </row>
    <row r="110" s="264" customFormat="1" ht="12.75" customHeight="1">
      <c r="B110" s="264" t="s">
        <v>240</v>
      </c>
    </row>
    <row r="111" s="264" customFormat="1" ht="12.75" customHeight="1">
      <c r="B111" s="264" t="s">
        <v>754</v>
      </c>
    </row>
    <row r="112" spans="1:2" s="264" customFormat="1" ht="12.75" customHeight="1">
      <c r="A112" s="264" t="s">
        <v>792</v>
      </c>
      <c r="B112" s="392" t="s">
        <v>241</v>
      </c>
    </row>
    <row r="113" s="264" customFormat="1" ht="12.75" customHeight="1">
      <c r="B113" s="264" t="s">
        <v>242</v>
      </c>
    </row>
    <row r="114" s="264" customFormat="1" ht="12.75" customHeight="1">
      <c r="B114" s="264" t="s">
        <v>243</v>
      </c>
    </row>
    <row r="115" s="264" customFormat="1" ht="12.75" customHeight="1">
      <c r="B115" s="264" t="s">
        <v>244</v>
      </c>
    </row>
    <row r="116" s="264" customFormat="1" ht="12.75" customHeight="1">
      <c r="B116" s="264" t="s">
        <v>766</v>
      </c>
    </row>
    <row r="117" spans="1:2" s="264" customFormat="1" ht="12.75" customHeight="1">
      <c r="A117" s="264" t="s">
        <v>793</v>
      </c>
      <c r="B117" s="392" t="s">
        <v>245</v>
      </c>
    </row>
    <row r="118" s="264" customFormat="1" ht="12.75" customHeight="1">
      <c r="B118" s="264" t="s">
        <v>246</v>
      </c>
    </row>
    <row r="119" s="264" customFormat="1" ht="12.75" customHeight="1">
      <c r="B119" s="264" t="s">
        <v>247</v>
      </c>
    </row>
    <row r="120" s="264" customFormat="1" ht="12.75" customHeight="1">
      <c r="B120" s="264" t="s">
        <v>248</v>
      </c>
    </row>
    <row r="121" s="264" customFormat="1" ht="12.75" customHeight="1">
      <c r="B121" s="264" t="s">
        <v>755</v>
      </c>
    </row>
    <row r="122" spans="1:2" s="264" customFormat="1" ht="12.75" customHeight="1">
      <c r="A122" s="264" t="s">
        <v>794</v>
      </c>
      <c r="B122" s="392" t="s">
        <v>249</v>
      </c>
    </row>
    <row r="123" s="264" customFormat="1" ht="12.75" customHeight="1">
      <c r="B123" s="264" t="s">
        <v>250</v>
      </c>
    </row>
    <row r="124" s="264" customFormat="1" ht="12.75" customHeight="1">
      <c r="B124" s="264" t="s">
        <v>251</v>
      </c>
    </row>
    <row r="125" s="264" customFormat="1" ht="12.75" customHeight="1">
      <c r="B125" s="264" t="s">
        <v>252</v>
      </c>
    </row>
    <row r="126" s="264" customFormat="1" ht="12.75" customHeight="1">
      <c r="B126" s="264" t="s">
        <v>755</v>
      </c>
    </row>
    <row r="127" spans="1:2" s="264" customFormat="1" ht="12.75" customHeight="1">
      <c r="A127" s="264" t="s">
        <v>795</v>
      </c>
      <c r="B127" s="392" t="s">
        <v>253</v>
      </c>
    </row>
    <row r="128" s="264" customFormat="1" ht="12.75" customHeight="1">
      <c r="B128" s="264" t="s">
        <v>254</v>
      </c>
    </row>
    <row r="129" s="264" customFormat="1" ht="12.75" customHeight="1">
      <c r="B129" s="264" t="s">
        <v>255</v>
      </c>
    </row>
    <row r="130" s="264" customFormat="1" ht="12.75" customHeight="1">
      <c r="B130" s="264" t="s">
        <v>256</v>
      </c>
    </row>
    <row r="131" s="264" customFormat="1" ht="12.75" customHeight="1">
      <c r="B131" s="264" t="s">
        <v>755</v>
      </c>
    </row>
    <row r="132" spans="1:2" s="264" customFormat="1" ht="12.75" customHeight="1">
      <c r="A132" s="264" t="s">
        <v>796</v>
      </c>
      <c r="B132" s="392" t="s">
        <v>257</v>
      </c>
    </row>
    <row r="133" s="264" customFormat="1" ht="12.75" customHeight="1">
      <c r="B133" s="264" t="s">
        <v>258</v>
      </c>
    </row>
    <row r="134" s="264" customFormat="1" ht="12.75" customHeight="1">
      <c r="B134" s="264" t="s">
        <v>259</v>
      </c>
    </row>
    <row r="135" s="264" customFormat="1" ht="12.75" customHeight="1">
      <c r="B135" s="264" t="s">
        <v>260</v>
      </c>
    </row>
    <row r="136" s="264" customFormat="1" ht="12.75" customHeight="1">
      <c r="B136" s="264" t="s">
        <v>755</v>
      </c>
    </row>
    <row r="137" spans="1:2" s="264" customFormat="1" ht="12.75" customHeight="1">
      <c r="A137" s="264" t="s">
        <v>797</v>
      </c>
      <c r="B137" s="392" t="s">
        <v>261</v>
      </c>
    </row>
    <row r="138" s="264" customFormat="1" ht="12.75" customHeight="1">
      <c r="B138" s="264" t="s">
        <v>262</v>
      </c>
    </row>
    <row r="139" s="264" customFormat="1" ht="12.75" customHeight="1">
      <c r="B139" s="264" t="s">
        <v>263</v>
      </c>
    </row>
    <row r="140" s="264" customFormat="1" ht="12.75" customHeight="1">
      <c r="B140" s="264" t="s">
        <v>264</v>
      </c>
    </row>
    <row r="141" s="264" customFormat="1" ht="12.75" customHeight="1">
      <c r="B141" s="264" t="s">
        <v>755</v>
      </c>
    </row>
    <row r="142" spans="1:2" s="264" customFormat="1" ht="12.75" customHeight="1">
      <c r="A142" s="264" t="s">
        <v>798</v>
      </c>
      <c r="B142" s="392" t="s">
        <v>265</v>
      </c>
    </row>
    <row r="143" s="264" customFormat="1" ht="12.75" customHeight="1">
      <c r="B143" s="264" t="s">
        <v>266</v>
      </c>
    </row>
    <row r="144" s="264" customFormat="1" ht="12.75" customHeight="1">
      <c r="B144" s="264" t="s">
        <v>267</v>
      </c>
    </row>
    <row r="145" s="264" customFormat="1" ht="12.75" customHeight="1">
      <c r="B145" s="264" t="s">
        <v>268</v>
      </c>
    </row>
    <row r="146" s="264" customFormat="1" ht="12.75" customHeight="1">
      <c r="B146" s="264" t="s">
        <v>754</v>
      </c>
    </row>
    <row r="147" spans="1:2" s="264" customFormat="1" ht="12.75" customHeight="1">
      <c r="A147" s="264" t="s">
        <v>799</v>
      </c>
      <c r="B147" s="392" t="s">
        <v>269</v>
      </c>
    </row>
    <row r="148" s="264" customFormat="1" ht="12.75" customHeight="1">
      <c r="B148" s="264" t="s">
        <v>270</v>
      </c>
    </row>
    <row r="149" s="264" customFormat="1" ht="12.75" customHeight="1">
      <c r="B149" s="264" t="s">
        <v>271</v>
      </c>
    </row>
    <row r="150" s="264" customFormat="1" ht="12.75" customHeight="1">
      <c r="B150" s="264" t="s">
        <v>272</v>
      </c>
    </row>
    <row r="151" s="264" customFormat="1" ht="12.75" customHeight="1">
      <c r="B151" s="264" t="s">
        <v>766</v>
      </c>
    </row>
    <row r="152" s="264" customFormat="1" ht="12.75">
      <c r="B152" s="392"/>
    </row>
    <row r="153" s="264" customFormat="1" ht="12.75"/>
    <row r="154" s="264" customFormat="1" ht="12.75"/>
    <row r="155" s="264" customFormat="1" ht="12.75"/>
    <row r="156" s="264" customFormat="1" ht="12.75"/>
    <row r="157" s="264" customFormat="1" ht="12.75">
      <c r="B157" s="392"/>
    </row>
    <row r="158" s="264" customFormat="1" ht="12.75"/>
    <row r="159" s="264" customFormat="1" ht="12.75"/>
    <row r="160" s="264" customFormat="1" ht="12.75"/>
    <row r="161" s="264" customFormat="1" ht="12.75"/>
    <row r="162" s="264" customFormat="1" ht="12.75">
      <c r="B162" s="392"/>
    </row>
    <row r="163" s="264" customFormat="1" ht="12.75"/>
    <row r="164" s="264" customFormat="1" ht="12.75"/>
    <row r="165" s="264" customFormat="1" ht="12.75"/>
    <row r="166" s="264" customFormat="1" ht="12.75"/>
    <row r="167" s="264" customFormat="1" ht="12.75">
      <c r="B167" s="392"/>
    </row>
    <row r="168" s="264" customFormat="1" ht="12.75"/>
    <row r="169" s="264" customFormat="1" ht="12.75"/>
    <row r="170" s="264" customFormat="1" ht="12.75"/>
    <row r="171" s="264" customFormat="1" ht="12.75"/>
    <row r="172" s="264" customFormat="1" ht="12.75"/>
    <row r="173" s="264" customFormat="1" ht="12.75"/>
    <row r="174" s="264" customFormat="1" ht="12.75"/>
    <row r="175" s="264" customFormat="1" ht="12.75"/>
    <row r="176" s="264" customFormat="1" ht="12.75"/>
    <row r="177" s="264" customFormat="1" ht="12.75"/>
    <row r="178" s="264" customFormat="1" ht="12.75"/>
    <row r="179" s="264" customFormat="1" ht="12.75"/>
    <row r="180" s="264" customFormat="1" ht="12.75"/>
    <row r="181" s="264" customFormat="1" ht="12.75"/>
    <row r="182" s="264" customFormat="1" ht="12.75"/>
    <row r="183" s="264" customFormat="1" ht="12.75"/>
    <row r="184" s="264" customFormat="1" ht="12.75"/>
    <row r="185" s="264" customFormat="1" ht="12.75"/>
    <row r="186" s="264" customFormat="1" ht="12.75"/>
    <row r="187" s="264" customFormat="1" ht="12.75"/>
    <row r="188" s="264" customFormat="1" ht="12.75"/>
    <row r="189" s="264" customFormat="1" ht="12.75"/>
    <row r="190" s="264" customFormat="1" ht="12.75"/>
    <row r="191" s="264" customFormat="1" ht="12.75"/>
    <row r="192" s="264" customFormat="1" ht="12.75"/>
    <row r="193" s="264" customFormat="1" ht="12.75"/>
    <row r="194" s="264" customFormat="1" ht="12.75"/>
    <row r="195" s="264" customFormat="1" ht="12.75"/>
    <row r="196" s="264" customFormat="1" ht="12.75"/>
    <row r="197" s="264" customFormat="1" ht="12.75"/>
    <row r="198" s="264" customFormat="1" ht="12.75"/>
    <row r="199" s="264" customFormat="1" ht="12.75"/>
    <row r="200" s="264" customFormat="1" ht="12.75"/>
    <row r="201" s="264" customFormat="1" ht="12.75"/>
    <row r="202" s="264" customFormat="1" ht="12.75"/>
    <row r="203" s="264" customFormat="1" ht="12.75"/>
    <row r="204" s="264" customFormat="1" ht="12.75"/>
    <row r="205" s="264" customFormat="1" ht="12.75"/>
    <row r="206" s="264" customFormat="1" ht="12.75"/>
    <row r="207" s="264" customFormat="1" ht="12.75"/>
    <row r="208" s="264" customFormat="1" ht="12.75"/>
    <row r="209" s="264" customFormat="1" ht="12.75"/>
    <row r="210" s="264" customFormat="1" ht="12.75"/>
    <row r="211" s="264" customFormat="1" ht="12.75"/>
    <row r="212" s="264" customFormat="1" ht="12.75"/>
    <row r="213" s="264" customFormat="1" ht="12.75"/>
    <row r="214" s="264" customFormat="1" ht="12.75"/>
    <row r="215" s="264" customFormat="1" ht="12.75"/>
  </sheetData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24"/>
  <dimension ref="A1:D17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401" customWidth="1"/>
    <col min="2" max="2" width="100.7109375" style="401" customWidth="1"/>
    <col min="3" max="16384" width="9.140625" style="401" customWidth="1"/>
  </cols>
  <sheetData>
    <row r="1" spans="1:4" s="109" customFormat="1" ht="12.75">
      <c r="A1" s="109" t="s">
        <v>870</v>
      </c>
      <c r="B1" s="109" t="s">
        <v>833</v>
      </c>
      <c r="C1" s="109" t="s">
        <v>834</v>
      </c>
      <c r="D1" s="109" t="s">
        <v>574</v>
      </c>
    </row>
    <row r="2" spans="1:2" s="264" customFormat="1" ht="12.75" customHeight="1">
      <c r="A2" s="264" t="s">
        <v>756</v>
      </c>
      <c r="B2" s="392" t="s">
        <v>273</v>
      </c>
    </row>
    <row r="3" s="264" customFormat="1" ht="12.75" customHeight="1">
      <c r="B3" s="264" t="s">
        <v>274</v>
      </c>
    </row>
    <row r="4" s="264" customFormat="1" ht="12.75" customHeight="1">
      <c r="B4" s="264" t="s">
        <v>275</v>
      </c>
    </row>
    <row r="5" s="264" customFormat="1" ht="12.75" customHeight="1">
      <c r="B5" s="264" t="s">
        <v>276</v>
      </c>
    </row>
    <row r="6" s="264" customFormat="1" ht="12.75" customHeight="1">
      <c r="B6" s="264" t="s">
        <v>755</v>
      </c>
    </row>
    <row r="7" spans="1:2" s="264" customFormat="1" ht="12.75" customHeight="1">
      <c r="A7" s="264" t="s">
        <v>757</v>
      </c>
      <c r="B7" s="392" t="s">
        <v>277</v>
      </c>
    </row>
    <row r="8" s="264" customFormat="1" ht="12.75" customHeight="1">
      <c r="B8" s="264" t="s">
        <v>278</v>
      </c>
    </row>
    <row r="9" s="264" customFormat="1" ht="12.75" customHeight="1">
      <c r="B9" s="264" t="s">
        <v>279</v>
      </c>
    </row>
    <row r="10" s="264" customFormat="1" ht="12.75" customHeight="1">
      <c r="B10" s="264" t="s">
        <v>280</v>
      </c>
    </row>
    <row r="11" s="264" customFormat="1" ht="12.75" customHeight="1">
      <c r="B11" s="264" t="s">
        <v>754</v>
      </c>
    </row>
    <row r="12" spans="1:2" s="264" customFormat="1" ht="12.75" customHeight="1">
      <c r="A12" s="264" t="s">
        <v>758</v>
      </c>
      <c r="B12" s="392" t="s">
        <v>281</v>
      </c>
    </row>
    <row r="13" s="264" customFormat="1" ht="12.75" customHeight="1">
      <c r="B13" s="264" t="s">
        <v>282</v>
      </c>
    </row>
    <row r="14" s="264" customFormat="1" ht="12.75" customHeight="1">
      <c r="B14" s="264" t="s">
        <v>283</v>
      </c>
    </row>
    <row r="15" s="264" customFormat="1" ht="12.75" customHeight="1">
      <c r="B15" s="264" t="s">
        <v>284</v>
      </c>
    </row>
    <row r="16" s="264" customFormat="1" ht="12.75" customHeight="1">
      <c r="B16" s="264" t="s">
        <v>754</v>
      </c>
    </row>
    <row r="17" spans="1:2" s="264" customFormat="1" ht="12.75" customHeight="1">
      <c r="A17" s="264" t="s">
        <v>759</v>
      </c>
      <c r="B17" s="392" t="s">
        <v>285</v>
      </c>
    </row>
    <row r="18" s="264" customFormat="1" ht="12.75" customHeight="1">
      <c r="B18" s="264" t="s">
        <v>286</v>
      </c>
    </row>
    <row r="19" s="264" customFormat="1" ht="12.75" customHeight="1">
      <c r="B19" s="264" t="s">
        <v>287</v>
      </c>
    </row>
    <row r="20" s="264" customFormat="1" ht="12.75" customHeight="1">
      <c r="B20" s="264" t="s">
        <v>288</v>
      </c>
    </row>
    <row r="21" s="264" customFormat="1" ht="12.75" customHeight="1">
      <c r="B21" s="264" t="s">
        <v>766</v>
      </c>
    </row>
    <row r="22" spans="1:2" s="264" customFormat="1" ht="12.75" customHeight="1">
      <c r="A22" s="264" t="s">
        <v>760</v>
      </c>
      <c r="B22" s="392" t="s">
        <v>289</v>
      </c>
    </row>
    <row r="23" s="264" customFormat="1" ht="12.75" customHeight="1">
      <c r="B23" s="264" t="s">
        <v>290</v>
      </c>
    </row>
    <row r="24" s="264" customFormat="1" ht="12.75" customHeight="1">
      <c r="B24" s="264" t="s">
        <v>291</v>
      </c>
    </row>
    <row r="25" s="264" customFormat="1" ht="12.75" customHeight="1">
      <c r="B25" s="264" t="s">
        <v>292</v>
      </c>
    </row>
    <row r="26" s="264" customFormat="1" ht="12.75" customHeight="1">
      <c r="B26" s="264" t="s">
        <v>754</v>
      </c>
    </row>
    <row r="27" spans="1:2" s="264" customFormat="1" ht="12.75" customHeight="1">
      <c r="A27" s="264" t="s">
        <v>761</v>
      </c>
      <c r="B27" s="392" t="s">
        <v>293</v>
      </c>
    </row>
    <row r="28" s="264" customFormat="1" ht="12.75" customHeight="1">
      <c r="B28" s="264" t="s">
        <v>294</v>
      </c>
    </row>
    <row r="29" s="264" customFormat="1" ht="12.75" customHeight="1">
      <c r="B29" s="264" t="s">
        <v>295</v>
      </c>
    </row>
    <row r="30" s="264" customFormat="1" ht="12.75" customHeight="1">
      <c r="B30" s="264" t="s">
        <v>296</v>
      </c>
    </row>
    <row r="31" s="264" customFormat="1" ht="12.75" customHeight="1">
      <c r="B31" s="264" t="s">
        <v>754</v>
      </c>
    </row>
    <row r="32" spans="1:2" s="264" customFormat="1" ht="12.75" customHeight="1">
      <c r="A32" s="264" t="s">
        <v>762</v>
      </c>
      <c r="B32" s="392" t="s">
        <v>297</v>
      </c>
    </row>
    <row r="33" s="264" customFormat="1" ht="12.75" customHeight="1">
      <c r="B33" s="264" t="s">
        <v>192</v>
      </c>
    </row>
    <row r="34" s="264" customFormat="1" ht="12.75" customHeight="1">
      <c r="B34" s="264" t="s">
        <v>193</v>
      </c>
    </row>
    <row r="35" s="264" customFormat="1" ht="12.75" customHeight="1">
      <c r="B35" s="264" t="s">
        <v>298</v>
      </c>
    </row>
    <row r="36" s="264" customFormat="1" ht="12.75" customHeight="1">
      <c r="B36" s="264" t="s">
        <v>754</v>
      </c>
    </row>
    <row r="37" spans="1:2" s="264" customFormat="1" ht="12.75" customHeight="1">
      <c r="A37" s="264" t="s">
        <v>763</v>
      </c>
      <c r="B37" s="392" t="s">
        <v>299</v>
      </c>
    </row>
    <row r="38" s="264" customFormat="1" ht="12.75" customHeight="1">
      <c r="B38" s="264" t="s">
        <v>300</v>
      </c>
    </row>
    <row r="39" s="264" customFormat="1" ht="12.75" customHeight="1">
      <c r="B39" s="264" t="s">
        <v>301</v>
      </c>
    </row>
    <row r="40" s="264" customFormat="1" ht="12.75" customHeight="1">
      <c r="B40" s="264" t="s">
        <v>302</v>
      </c>
    </row>
    <row r="41" s="264" customFormat="1" ht="12.75" customHeight="1">
      <c r="B41" s="264" t="s">
        <v>754</v>
      </c>
    </row>
    <row r="42" spans="1:2" s="264" customFormat="1" ht="12.75" customHeight="1">
      <c r="A42" s="264" t="s">
        <v>764</v>
      </c>
      <c r="B42" s="392" t="s">
        <v>303</v>
      </c>
    </row>
    <row r="43" s="264" customFormat="1" ht="12.75" customHeight="1">
      <c r="B43" s="264" t="s">
        <v>304</v>
      </c>
    </row>
    <row r="44" s="264" customFormat="1" ht="12.75" customHeight="1">
      <c r="B44" s="264" t="s">
        <v>305</v>
      </c>
    </row>
    <row r="45" s="264" customFormat="1" ht="12.75" customHeight="1">
      <c r="B45" s="264" t="s">
        <v>306</v>
      </c>
    </row>
    <row r="46" s="264" customFormat="1" ht="12.75" customHeight="1">
      <c r="B46" s="264" t="s">
        <v>755</v>
      </c>
    </row>
    <row r="47" spans="1:2" s="264" customFormat="1" ht="12.75" customHeight="1">
      <c r="A47" s="264" t="s">
        <v>765</v>
      </c>
      <c r="B47" s="392" t="s">
        <v>307</v>
      </c>
    </row>
    <row r="48" s="264" customFormat="1" ht="12.75" customHeight="1">
      <c r="B48" s="264" t="s">
        <v>308</v>
      </c>
    </row>
    <row r="49" s="264" customFormat="1" ht="12.75" customHeight="1">
      <c r="B49" s="264" t="s">
        <v>309</v>
      </c>
    </row>
    <row r="50" s="264" customFormat="1" ht="12.75" customHeight="1">
      <c r="B50" s="264" t="s">
        <v>310</v>
      </c>
    </row>
    <row r="51" s="264" customFormat="1" ht="12.75" customHeight="1">
      <c r="B51" s="264" t="s">
        <v>766</v>
      </c>
    </row>
    <row r="52" s="399" customFormat="1" ht="12.75">
      <c r="B52" s="140"/>
    </row>
    <row r="53" s="399" customFormat="1" ht="12.75">
      <c r="B53" s="398"/>
    </row>
    <row r="54" s="399" customFormat="1" ht="12.75">
      <c r="B54" s="140"/>
    </row>
    <row r="55" s="399" customFormat="1" ht="12.75">
      <c r="B55" s="140"/>
    </row>
    <row r="56" s="399" customFormat="1" ht="12.75">
      <c r="B56" s="140"/>
    </row>
    <row r="57" s="399" customFormat="1" ht="12.75">
      <c r="B57" s="140"/>
    </row>
    <row r="58" s="399" customFormat="1" ht="12.75">
      <c r="B58" s="140"/>
    </row>
    <row r="59" s="399" customFormat="1" ht="12.75">
      <c r="B59" s="140"/>
    </row>
    <row r="60" s="399" customFormat="1" ht="12.75">
      <c r="B60" s="140"/>
    </row>
    <row r="61" s="399" customFormat="1" ht="12.75">
      <c r="B61" s="140"/>
    </row>
    <row r="62" s="399" customFormat="1" ht="12.75">
      <c r="B62" s="140"/>
    </row>
    <row r="63" s="399" customFormat="1" ht="12.75">
      <c r="B63" s="140"/>
    </row>
    <row r="64" s="399" customFormat="1" ht="12.75">
      <c r="B64" s="140"/>
    </row>
    <row r="65" s="399" customFormat="1" ht="12.75">
      <c r="B65" s="140"/>
    </row>
    <row r="66" s="399" customFormat="1" ht="12.75">
      <c r="B66" s="140"/>
    </row>
    <row r="67" s="399" customFormat="1" ht="12.75">
      <c r="B67" s="140"/>
    </row>
    <row r="68" s="399" customFormat="1" ht="12.75">
      <c r="B68" s="140"/>
    </row>
    <row r="69" s="399" customFormat="1" ht="12.75">
      <c r="B69" s="140"/>
    </row>
    <row r="70" s="399" customFormat="1" ht="12.75">
      <c r="B70" s="140"/>
    </row>
    <row r="71" s="399" customFormat="1" ht="12.75">
      <c r="B71" s="140"/>
    </row>
    <row r="72" s="399" customFormat="1" ht="12.75">
      <c r="B72" s="140"/>
    </row>
    <row r="73" s="399" customFormat="1" ht="12.75">
      <c r="B73" s="140"/>
    </row>
    <row r="74" s="399" customFormat="1" ht="12.75">
      <c r="B74" s="140"/>
    </row>
    <row r="75" s="399" customFormat="1" ht="12.75">
      <c r="B75" s="140"/>
    </row>
    <row r="76" s="399" customFormat="1" ht="12.75">
      <c r="B76" s="140"/>
    </row>
    <row r="77" s="399" customFormat="1" ht="12.75">
      <c r="B77" s="140"/>
    </row>
    <row r="78" s="399" customFormat="1" ht="12.75">
      <c r="B78" s="140"/>
    </row>
    <row r="79" s="399" customFormat="1" ht="12.75">
      <c r="B79" s="140"/>
    </row>
    <row r="80" s="399" customFormat="1" ht="12.75">
      <c r="B80" s="140"/>
    </row>
    <row r="81" s="399" customFormat="1" ht="12.75">
      <c r="B81" s="140"/>
    </row>
    <row r="82" s="399" customFormat="1" ht="12.75">
      <c r="B82" s="140"/>
    </row>
    <row r="83" s="399" customFormat="1" ht="12.75">
      <c r="B83" s="140"/>
    </row>
    <row r="84" s="399" customFormat="1" ht="12.75">
      <c r="B84" s="140"/>
    </row>
    <row r="85" s="399" customFormat="1" ht="12.75">
      <c r="B85" s="140"/>
    </row>
    <row r="86" s="399" customFormat="1" ht="12.75">
      <c r="B86" s="140"/>
    </row>
    <row r="87" s="399" customFormat="1" ht="12.75">
      <c r="B87" s="140"/>
    </row>
    <row r="88" s="399" customFormat="1" ht="12.75">
      <c r="B88" s="398"/>
    </row>
    <row r="89" s="399" customFormat="1" ht="12.75">
      <c r="B89" s="398"/>
    </row>
    <row r="90" s="399" customFormat="1" ht="12.75">
      <c r="B90" s="398"/>
    </row>
    <row r="91" s="399" customFormat="1" ht="12.75">
      <c r="B91" s="140"/>
    </row>
    <row r="92" s="399" customFormat="1" ht="12.75">
      <c r="B92" s="140"/>
    </row>
    <row r="93" s="399" customFormat="1" ht="12.75">
      <c r="B93" s="140"/>
    </row>
    <row r="94" s="399" customFormat="1" ht="12.75">
      <c r="B94" s="140"/>
    </row>
    <row r="95" s="399" customFormat="1" ht="12.75">
      <c r="B95" s="140"/>
    </row>
    <row r="96" s="399" customFormat="1" ht="12.75">
      <c r="B96" s="140"/>
    </row>
    <row r="97" s="399" customFormat="1" ht="12.75">
      <c r="B97" s="140"/>
    </row>
    <row r="98" s="399" customFormat="1" ht="12.75">
      <c r="B98" s="140"/>
    </row>
    <row r="99" s="399" customFormat="1" ht="12.75">
      <c r="B99" s="140"/>
    </row>
    <row r="100" s="399" customFormat="1" ht="12.75">
      <c r="B100" s="140"/>
    </row>
    <row r="101" s="399" customFormat="1" ht="12.75">
      <c r="B101" s="140"/>
    </row>
    <row r="102" s="399" customFormat="1" ht="12.75">
      <c r="B102" s="140"/>
    </row>
    <row r="103" s="399" customFormat="1" ht="12.75">
      <c r="B103" s="140"/>
    </row>
    <row r="104" s="399" customFormat="1" ht="12.75">
      <c r="B104" s="140"/>
    </row>
    <row r="105" s="399" customFormat="1" ht="12.75">
      <c r="B105" s="140"/>
    </row>
    <row r="106" s="399" customFormat="1" ht="12.75">
      <c r="B106" s="140"/>
    </row>
    <row r="107" s="399" customFormat="1" ht="12.75">
      <c r="B107" s="140"/>
    </row>
    <row r="108" s="399" customFormat="1" ht="12.75">
      <c r="B108" s="140"/>
    </row>
    <row r="109" s="399" customFormat="1" ht="12.75">
      <c r="B109" s="140"/>
    </row>
    <row r="110" s="399" customFormat="1" ht="12.75">
      <c r="B110" s="140"/>
    </row>
    <row r="111" s="399" customFormat="1" ht="12.75">
      <c r="B111" s="140"/>
    </row>
    <row r="112" s="399" customFormat="1" ht="12.75">
      <c r="B112" s="140"/>
    </row>
    <row r="113" s="399" customFormat="1" ht="12.75">
      <c r="B113" s="140"/>
    </row>
    <row r="114" s="399" customFormat="1" ht="12.75">
      <c r="B114" s="140"/>
    </row>
    <row r="115" s="399" customFormat="1" ht="12.75">
      <c r="B115" s="140"/>
    </row>
    <row r="116" s="399" customFormat="1" ht="12.75">
      <c r="B116" s="140"/>
    </row>
    <row r="117" s="399" customFormat="1" ht="12.75">
      <c r="B117" s="140"/>
    </row>
    <row r="118" s="399" customFormat="1" ht="12.75">
      <c r="B118" s="140"/>
    </row>
    <row r="119" s="399" customFormat="1" ht="12.75">
      <c r="B119" s="140"/>
    </row>
    <row r="120" s="399" customFormat="1" ht="12.75">
      <c r="B120" s="140"/>
    </row>
    <row r="121" s="399" customFormat="1" ht="12.75">
      <c r="B121" s="140"/>
    </row>
    <row r="122" s="399" customFormat="1" ht="12.75">
      <c r="B122" s="140"/>
    </row>
    <row r="123" s="399" customFormat="1" ht="12.75">
      <c r="B123" s="140"/>
    </row>
    <row r="124" s="399" customFormat="1" ht="12.75">
      <c r="B124" s="140"/>
    </row>
    <row r="125" s="399" customFormat="1" ht="12.75">
      <c r="B125" s="140"/>
    </row>
    <row r="126" s="399" customFormat="1" ht="12.75">
      <c r="B126" s="140"/>
    </row>
    <row r="127" s="399" customFormat="1" ht="12.75">
      <c r="B127" s="140"/>
    </row>
    <row r="128" s="399" customFormat="1" ht="12.75">
      <c r="B128" s="140"/>
    </row>
    <row r="129" s="399" customFormat="1" ht="12.75">
      <c r="B129" s="140"/>
    </row>
    <row r="130" s="399" customFormat="1" ht="12.75">
      <c r="B130" s="140"/>
    </row>
    <row r="131" s="399" customFormat="1" ht="12.75">
      <c r="B131" s="140"/>
    </row>
    <row r="132" s="399" customFormat="1" ht="12.75">
      <c r="B132" s="140"/>
    </row>
    <row r="133" s="399" customFormat="1" ht="12.75">
      <c r="B133" s="140"/>
    </row>
    <row r="134" s="399" customFormat="1" ht="12.75">
      <c r="B134" s="140"/>
    </row>
    <row r="135" s="399" customFormat="1" ht="12.75">
      <c r="B135" s="140"/>
    </row>
    <row r="136" s="399" customFormat="1" ht="12.75">
      <c r="B136" s="140"/>
    </row>
    <row r="137" s="399" customFormat="1" ht="12.75">
      <c r="B137" s="140"/>
    </row>
    <row r="138" s="399" customFormat="1" ht="12.75">
      <c r="B138" s="140"/>
    </row>
    <row r="139" s="399" customFormat="1" ht="12.75">
      <c r="B139" s="140"/>
    </row>
    <row r="140" s="399" customFormat="1" ht="12.75">
      <c r="B140" s="140"/>
    </row>
    <row r="141" s="399" customFormat="1" ht="12.75">
      <c r="B141" s="140"/>
    </row>
    <row r="142" s="399" customFormat="1" ht="12.75">
      <c r="B142" s="140"/>
    </row>
    <row r="143" s="399" customFormat="1" ht="12.75">
      <c r="B143" s="140"/>
    </row>
    <row r="144" s="399" customFormat="1" ht="12.75">
      <c r="B144" s="140"/>
    </row>
    <row r="145" s="399" customFormat="1" ht="12.75">
      <c r="B145" s="140"/>
    </row>
    <row r="146" s="399" customFormat="1" ht="12.75">
      <c r="B146" s="140"/>
    </row>
    <row r="147" s="399" customFormat="1" ht="12.75">
      <c r="B147" s="140"/>
    </row>
    <row r="148" s="399" customFormat="1" ht="12.75">
      <c r="B148" s="140"/>
    </row>
    <row r="149" s="399" customFormat="1" ht="12.75">
      <c r="B149" s="140"/>
    </row>
    <row r="150" s="399" customFormat="1" ht="12.75">
      <c r="B150" s="140"/>
    </row>
    <row r="151" s="399" customFormat="1" ht="12.75">
      <c r="B151" s="140"/>
    </row>
    <row r="152" s="399" customFormat="1" ht="12.75">
      <c r="B152" s="140"/>
    </row>
    <row r="153" s="399" customFormat="1" ht="12.75">
      <c r="B153" s="140"/>
    </row>
    <row r="154" s="399" customFormat="1" ht="12.75">
      <c r="B154" s="140"/>
    </row>
    <row r="155" s="399" customFormat="1" ht="12.75">
      <c r="B155" s="140"/>
    </row>
    <row r="156" s="399" customFormat="1" ht="12.75">
      <c r="B156" s="140"/>
    </row>
    <row r="157" s="399" customFormat="1" ht="12.75">
      <c r="B157" s="140"/>
    </row>
    <row r="158" s="399" customFormat="1" ht="12.75">
      <c r="B158" s="140"/>
    </row>
    <row r="159" s="399" customFormat="1" ht="12.75">
      <c r="B159" s="140"/>
    </row>
    <row r="160" s="399" customFormat="1" ht="12.75">
      <c r="B160" s="140"/>
    </row>
    <row r="161" s="399" customFormat="1" ht="12.75">
      <c r="B161" s="140"/>
    </row>
    <row r="162" s="399" customFormat="1" ht="12.75">
      <c r="B162" s="140"/>
    </row>
    <row r="163" s="399" customFormat="1" ht="12.75">
      <c r="B163" s="140"/>
    </row>
    <row r="164" s="399" customFormat="1" ht="12.75">
      <c r="B164" s="140"/>
    </row>
    <row r="165" s="399" customFormat="1" ht="12.75">
      <c r="B165" s="140"/>
    </row>
    <row r="166" s="399" customFormat="1" ht="12.75">
      <c r="B166" s="140"/>
    </row>
    <row r="167" s="399" customFormat="1" ht="12.75">
      <c r="B167" s="140"/>
    </row>
    <row r="168" s="399" customFormat="1" ht="12.75">
      <c r="B168" s="140"/>
    </row>
    <row r="169" s="399" customFormat="1" ht="12.75">
      <c r="B169" s="140"/>
    </row>
    <row r="170" s="399" customFormat="1" ht="12.75">
      <c r="B170" s="140"/>
    </row>
  </sheetData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25"/>
  <dimension ref="A1:D8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402" customWidth="1"/>
    <col min="2" max="2" width="100.7109375" style="402" customWidth="1"/>
    <col min="3" max="16384" width="9.140625" style="402" customWidth="1"/>
  </cols>
  <sheetData>
    <row r="1" spans="1:4" s="109" customFormat="1" ht="12.75">
      <c r="A1" s="109" t="s">
        <v>871</v>
      </c>
      <c r="B1" s="109" t="s">
        <v>833</v>
      </c>
      <c r="C1" s="109" t="s">
        <v>834</v>
      </c>
      <c r="D1" s="109" t="s">
        <v>575</v>
      </c>
    </row>
    <row r="2" spans="1:2" s="393" customFormat="1" ht="12.75" customHeight="1">
      <c r="A2" s="393" t="s">
        <v>756</v>
      </c>
      <c r="B2" s="394" t="s">
        <v>311</v>
      </c>
    </row>
    <row r="3" s="393" customFormat="1" ht="12.75" customHeight="1">
      <c r="B3" s="393" t="s">
        <v>312</v>
      </c>
    </row>
    <row r="4" s="393" customFormat="1" ht="12.75" customHeight="1">
      <c r="B4" s="393" t="s">
        <v>313</v>
      </c>
    </row>
    <row r="5" s="393" customFormat="1" ht="12.75" customHeight="1">
      <c r="B5" s="393" t="s">
        <v>314</v>
      </c>
    </row>
    <row r="6" s="393" customFormat="1" ht="12.75" customHeight="1">
      <c r="B6" s="393" t="s">
        <v>754</v>
      </c>
    </row>
    <row r="7" spans="1:2" s="393" customFormat="1" ht="12.75" customHeight="1">
      <c r="A7" s="393" t="s">
        <v>757</v>
      </c>
      <c r="B7" s="394" t="s">
        <v>315</v>
      </c>
    </row>
    <row r="8" s="393" customFormat="1" ht="12.75" customHeight="1">
      <c r="B8" s="393" t="s">
        <v>316</v>
      </c>
    </row>
    <row r="9" s="393" customFormat="1" ht="12.75" customHeight="1">
      <c r="B9" s="393" t="s">
        <v>317</v>
      </c>
    </row>
    <row r="10" s="393" customFormat="1" ht="12.75" customHeight="1">
      <c r="B10" s="393" t="s">
        <v>318</v>
      </c>
    </row>
    <row r="11" s="393" customFormat="1" ht="12.75" customHeight="1">
      <c r="B11" s="393" t="s">
        <v>755</v>
      </c>
    </row>
    <row r="12" spans="1:2" s="393" customFormat="1" ht="12.75" customHeight="1">
      <c r="A12" s="393" t="s">
        <v>758</v>
      </c>
      <c r="B12" s="394" t="s">
        <v>319</v>
      </c>
    </row>
    <row r="13" s="393" customFormat="1" ht="12.75" customHeight="1">
      <c r="B13" s="393" t="s">
        <v>320</v>
      </c>
    </row>
    <row r="14" s="393" customFormat="1" ht="12.75" customHeight="1">
      <c r="B14" s="393" t="s">
        <v>321</v>
      </c>
    </row>
    <row r="15" s="393" customFormat="1" ht="12.75" customHeight="1">
      <c r="B15" s="393" t="s">
        <v>322</v>
      </c>
    </row>
    <row r="16" s="393" customFormat="1" ht="12.75" customHeight="1">
      <c r="B16" s="393" t="s">
        <v>766</v>
      </c>
    </row>
    <row r="17" spans="1:2" s="393" customFormat="1" ht="12.75" customHeight="1">
      <c r="A17" s="393" t="s">
        <v>759</v>
      </c>
      <c r="B17" s="394" t="s">
        <v>323</v>
      </c>
    </row>
    <row r="18" s="393" customFormat="1" ht="12.75" customHeight="1">
      <c r="B18" s="393" t="s">
        <v>324</v>
      </c>
    </row>
    <row r="19" s="393" customFormat="1" ht="12.75" customHeight="1">
      <c r="B19" s="393" t="s">
        <v>325</v>
      </c>
    </row>
    <row r="20" s="393" customFormat="1" ht="12.75" customHeight="1">
      <c r="B20" s="393" t="s">
        <v>326</v>
      </c>
    </row>
    <row r="21" s="393" customFormat="1" ht="12.75" customHeight="1">
      <c r="B21" s="393" t="s">
        <v>754</v>
      </c>
    </row>
    <row r="22" spans="1:2" s="393" customFormat="1" ht="12.75" customHeight="1">
      <c r="A22" s="393" t="s">
        <v>760</v>
      </c>
      <c r="B22" s="394" t="s">
        <v>327</v>
      </c>
    </row>
    <row r="23" s="393" customFormat="1" ht="12.75" customHeight="1">
      <c r="B23" s="393" t="s">
        <v>328</v>
      </c>
    </row>
    <row r="24" s="393" customFormat="1" ht="12.75" customHeight="1">
      <c r="B24" s="393" t="s">
        <v>329</v>
      </c>
    </row>
    <row r="25" s="393" customFormat="1" ht="12.75" customHeight="1">
      <c r="B25" s="393" t="s">
        <v>330</v>
      </c>
    </row>
    <row r="26" s="393" customFormat="1" ht="12.75" customHeight="1">
      <c r="B26" s="393" t="s">
        <v>766</v>
      </c>
    </row>
    <row r="27" spans="1:2" s="393" customFormat="1" ht="12.75" customHeight="1">
      <c r="A27" s="393" t="s">
        <v>761</v>
      </c>
      <c r="B27" s="394" t="s">
        <v>331</v>
      </c>
    </row>
    <row r="28" s="393" customFormat="1" ht="12.75" customHeight="1">
      <c r="B28" s="393" t="s">
        <v>332</v>
      </c>
    </row>
    <row r="29" s="393" customFormat="1" ht="12.75" customHeight="1">
      <c r="B29" s="393" t="s">
        <v>333</v>
      </c>
    </row>
    <row r="30" s="393" customFormat="1" ht="12.75" customHeight="1">
      <c r="B30" s="393" t="s">
        <v>334</v>
      </c>
    </row>
    <row r="31" s="393" customFormat="1" ht="12.75" customHeight="1">
      <c r="B31" s="393" t="s">
        <v>754</v>
      </c>
    </row>
    <row r="32" spans="1:2" s="393" customFormat="1" ht="12.75" customHeight="1">
      <c r="A32" s="393" t="s">
        <v>762</v>
      </c>
      <c r="B32" s="394" t="s">
        <v>335</v>
      </c>
    </row>
    <row r="33" s="393" customFormat="1" ht="12.75" customHeight="1">
      <c r="B33" s="393" t="s">
        <v>336</v>
      </c>
    </row>
    <row r="34" s="393" customFormat="1" ht="12.75" customHeight="1">
      <c r="B34" s="393" t="s">
        <v>338</v>
      </c>
    </row>
    <row r="35" s="393" customFormat="1" ht="12.75" customHeight="1">
      <c r="B35" s="393" t="s">
        <v>339</v>
      </c>
    </row>
    <row r="36" s="393" customFormat="1" ht="12.75" customHeight="1">
      <c r="B36" s="393" t="s">
        <v>754</v>
      </c>
    </row>
    <row r="37" spans="1:2" s="393" customFormat="1" ht="12.75" customHeight="1">
      <c r="A37" s="393" t="s">
        <v>763</v>
      </c>
      <c r="B37" s="394" t="s">
        <v>340</v>
      </c>
    </row>
    <row r="38" s="393" customFormat="1" ht="12.75" customHeight="1">
      <c r="B38" s="393" t="s">
        <v>341</v>
      </c>
    </row>
    <row r="39" s="393" customFormat="1" ht="12.75" customHeight="1">
      <c r="B39" s="266" t="s">
        <v>342</v>
      </c>
    </row>
    <row r="40" s="393" customFormat="1" ht="12.75" customHeight="1">
      <c r="B40" s="393" t="s">
        <v>343</v>
      </c>
    </row>
    <row r="41" s="393" customFormat="1" ht="12.75" customHeight="1">
      <c r="B41" s="393" t="s">
        <v>754</v>
      </c>
    </row>
    <row r="42" spans="1:2" s="393" customFormat="1" ht="12.75" customHeight="1">
      <c r="A42" s="393" t="s">
        <v>764</v>
      </c>
      <c r="B42" s="394" t="s">
        <v>852</v>
      </c>
    </row>
    <row r="43" s="393" customFormat="1" ht="12.75" customHeight="1">
      <c r="B43" s="393" t="s">
        <v>853</v>
      </c>
    </row>
    <row r="44" s="393" customFormat="1" ht="12.75" customHeight="1">
      <c r="B44" s="393" t="s">
        <v>854</v>
      </c>
    </row>
    <row r="45" s="393" customFormat="1" ht="12.75" customHeight="1">
      <c r="B45" s="393" t="s">
        <v>855</v>
      </c>
    </row>
    <row r="46" s="393" customFormat="1" ht="12.75" customHeight="1">
      <c r="B46" s="393" t="s">
        <v>754</v>
      </c>
    </row>
    <row r="47" spans="1:2" s="393" customFormat="1" ht="12.75" customHeight="1">
      <c r="A47" s="393" t="s">
        <v>765</v>
      </c>
      <c r="B47" s="394" t="s">
        <v>856</v>
      </c>
    </row>
    <row r="48" s="393" customFormat="1" ht="12.75" customHeight="1">
      <c r="B48" s="393" t="s">
        <v>857</v>
      </c>
    </row>
    <row r="49" s="393" customFormat="1" ht="12.75" customHeight="1">
      <c r="B49" s="393" t="s">
        <v>858</v>
      </c>
    </row>
    <row r="50" s="393" customFormat="1" ht="12.75" customHeight="1">
      <c r="B50" s="393" t="s">
        <v>859</v>
      </c>
    </row>
    <row r="51" s="393" customFormat="1" ht="12.75" customHeight="1">
      <c r="B51" s="393" t="s">
        <v>755</v>
      </c>
    </row>
    <row r="52" s="396" customFormat="1" ht="12.75">
      <c r="B52" s="397"/>
    </row>
    <row r="53" s="396" customFormat="1" ht="12.75">
      <c r="B53" s="395"/>
    </row>
    <row r="54" s="396" customFormat="1" ht="12.75">
      <c r="B54" s="395"/>
    </row>
    <row r="55" s="396" customFormat="1" ht="12.75">
      <c r="B55" s="395"/>
    </row>
    <row r="56" s="396" customFormat="1" ht="12.75">
      <c r="B56" s="395"/>
    </row>
    <row r="57" s="396" customFormat="1" ht="12.75">
      <c r="B57" s="395"/>
    </row>
    <row r="58" s="396" customFormat="1" ht="12.75">
      <c r="B58" s="395"/>
    </row>
    <row r="59" s="396" customFormat="1" ht="12.75">
      <c r="B59" s="395"/>
    </row>
    <row r="60" s="396" customFormat="1" ht="12.75">
      <c r="B60" s="395"/>
    </row>
    <row r="61" s="396" customFormat="1" ht="12.75">
      <c r="B61" s="395"/>
    </row>
    <row r="62" s="396" customFormat="1" ht="12.75">
      <c r="B62" s="395"/>
    </row>
    <row r="63" s="396" customFormat="1" ht="12.75">
      <c r="B63" s="395"/>
    </row>
    <row r="64" s="396" customFormat="1" ht="12.75">
      <c r="B64" s="395"/>
    </row>
    <row r="65" s="396" customFormat="1" ht="12.75">
      <c r="B65" s="395"/>
    </row>
    <row r="66" s="396" customFormat="1" ht="12.75">
      <c r="B66" s="395"/>
    </row>
    <row r="67" s="396" customFormat="1" ht="12.75">
      <c r="B67" s="395"/>
    </row>
    <row r="68" s="396" customFormat="1" ht="12.75">
      <c r="B68" s="395"/>
    </row>
    <row r="69" s="396" customFormat="1" ht="12.75">
      <c r="B69" s="395"/>
    </row>
    <row r="70" s="396" customFormat="1" ht="12.75">
      <c r="B70" s="395"/>
    </row>
    <row r="71" s="396" customFormat="1" ht="12.75">
      <c r="B71" s="395"/>
    </row>
    <row r="72" s="396" customFormat="1" ht="12.75">
      <c r="B72" s="395"/>
    </row>
    <row r="73" s="396" customFormat="1" ht="12.75">
      <c r="B73" s="395"/>
    </row>
    <row r="74" s="396" customFormat="1" ht="12.75">
      <c r="B74" s="395"/>
    </row>
    <row r="75" s="396" customFormat="1" ht="12.75">
      <c r="B75" s="395"/>
    </row>
    <row r="76" s="396" customFormat="1" ht="12.75">
      <c r="B76" s="395"/>
    </row>
    <row r="77" s="396" customFormat="1" ht="12.75">
      <c r="B77" s="395"/>
    </row>
    <row r="78" s="396" customFormat="1" ht="12.75">
      <c r="B78" s="395"/>
    </row>
    <row r="79" s="396" customFormat="1" ht="12.75">
      <c r="B79" s="395"/>
    </row>
    <row r="80" s="396" customFormat="1" ht="12.75">
      <c r="B80" s="395"/>
    </row>
    <row r="81" s="396" customFormat="1" ht="12.75">
      <c r="B81" s="395"/>
    </row>
    <row r="82" s="396" customFormat="1" ht="12.75">
      <c r="B82" s="395"/>
    </row>
    <row r="83" s="396" customFormat="1" ht="12.75">
      <c r="B83" s="395"/>
    </row>
    <row r="84" s="396" customFormat="1" ht="12.75">
      <c r="B84" s="395"/>
    </row>
    <row r="85" s="396" customFormat="1" ht="12.75">
      <c r="B85" s="395"/>
    </row>
    <row r="86" s="396" customFormat="1" ht="12.75">
      <c r="B86" s="395"/>
    </row>
    <row r="87" s="396" customFormat="1" ht="12.75">
      <c r="B87" s="395"/>
    </row>
  </sheetData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28"/>
  <dimension ref="B2:B17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108" customWidth="1"/>
    <col min="2" max="2" width="100.7109375" style="108" customWidth="1"/>
    <col min="3" max="16384" width="9.140625" style="108" customWidth="1"/>
  </cols>
  <sheetData>
    <row r="1" s="109" customFormat="1" ht="12.75"/>
    <row r="2" s="138" customFormat="1" ht="12.75">
      <c r="B2" s="139"/>
    </row>
    <row r="3" s="138" customFormat="1" ht="12.75">
      <c r="B3" s="139"/>
    </row>
    <row r="4" s="138" customFormat="1" ht="12.75">
      <c r="B4" s="139"/>
    </row>
    <row r="5" s="138" customFormat="1" ht="12.75">
      <c r="B5" s="139"/>
    </row>
    <row r="6" s="138" customFormat="1" ht="12.75">
      <c r="B6" s="139"/>
    </row>
    <row r="7" s="138" customFormat="1" ht="12.75">
      <c r="B7" s="139"/>
    </row>
    <row r="8" s="138" customFormat="1" ht="12.75">
      <c r="B8" s="139"/>
    </row>
    <row r="9" s="138" customFormat="1" ht="12.75">
      <c r="B9" s="139"/>
    </row>
    <row r="10" s="138" customFormat="1" ht="12.75">
      <c r="B10" s="139"/>
    </row>
    <row r="11" s="138" customFormat="1" ht="12.75">
      <c r="B11" s="139"/>
    </row>
    <row r="12" s="138" customFormat="1" ht="12.75">
      <c r="B12" s="139"/>
    </row>
    <row r="13" s="138" customFormat="1" ht="12.75">
      <c r="B13" s="139"/>
    </row>
    <row r="14" s="138" customFormat="1" ht="12.75">
      <c r="B14" s="139"/>
    </row>
    <row r="15" s="138" customFormat="1" ht="12.75">
      <c r="B15" s="139"/>
    </row>
    <row r="16" s="138" customFormat="1" ht="12.75">
      <c r="B16" s="139"/>
    </row>
    <row r="17" s="138" customFormat="1" ht="12.75">
      <c r="B17" s="139"/>
    </row>
    <row r="18" s="138" customFormat="1" ht="12.75">
      <c r="B18" s="139"/>
    </row>
    <row r="19" s="138" customFormat="1" ht="12.75">
      <c r="B19" s="139"/>
    </row>
    <row r="20" s="138" customFormat="1" ht="12.75">
      <c r="B20" s="139"/>
    </row>
    <row r="21" s="138" customFormat="1" ht="12.75">
      <c r="B21" s="139"/>
    </row>
    <row r="22" s="138" customFormat="1" ht="12.75">
      <c r="B22" s="139"/>
    </row>
    <row r="23" s="138" customFormat="1" ht="12.75">
      <c r="B23" s="139"/>
    </row>
    <row r="24" s="138" customFormat="1" ht="12.75">
      <c r="B24" s="139"/>
    </row>
    <row r="25" s="138" customFormat="1" ht="12.75">
      <c r="B25" s="139"/>
    </row>
    <row r="26" s="138" customFormat="1" ht="12.75">
      <c r="B26" s="139"/>
    </row>
    <row r="27" s="138" customFormat="1" ht="12.75">
      <c r="B27" s="139"/>
    </row>
    <row r="28" s="138" customFormat="1" ht="12.75">
      <c r="B28" s="139"/>
    </row>
    <row r="29" s="138" customFormat="1" ht="12.75">
      <c r="B29" s="139"/>
    </row>
    <row r="30" s="138" customFormat="1" ht="12.75">
      <c r="B30" s="139"/>
    </row>
    <row r="31" s="138" customFormat="1" ht="12.75">
      <c r="B31" s="139"/>
    </row>
    <row r="32" s="138" customFormat="1" ht="12.75">
      <c r="B32" s="139"/>
    </row>
    <row r="33" s="138" customFormat="1" ht="12.75">
      <c r="B33" s="139"/>
    </row>
    <row r="34" s="138" customFormat="1" ht="12.75">
      <c r="B34" s="139"/>
    </row>
    <row r="35" s="138" customFormat="1" ht="12.75">
      <c r="B35" s="139"/>
    </row>
    <row r="36" s="138" customFormat="1" ht="12.75">
      <c r="B36" s="139"/>
    </row>
    <row r="37" s="138" customFormat="1" ht="12.75">
      <c r="B37" s="139"/>
    </row>
    <row r="38" s="138" customFormat="1" ht="12.75">
      <c r="B38" s="139"/>
    </row>
    <row r="39" s="138" customFormat="1" ht="12.75">
      <c r="B39" s="139"/>
    </row>
    <row r="40" s="138" customFormat="1" ht="12.75">
      <c r="B40" s="139"/>
    </row>
    <row r="41" s="138" customFormat="1" ht="12.75">
      <c r="B41" s="139"/>
    </row>
    <row r="42" s="138" customFormat="1" ht="12.75">
      <c r="B42" s="139"/>
    </row>
    <row r="43" s="138" customFormat="1" ht="12.75">
      <c r="B43" s="139"/>
    </row>
    <row r="44" s="138" customFormat="1" ht="12.75">
      <c r="B44" s="139"/>
    </row>
    <row r="45" s="138" customFormat="1" ht="12.75">
      <c r="B45" s="139"/>
    </row>
    <row r="46" s="138" customFormat="1" ht="12.75">
      <c r="B46" s="139"/>
    </row>
    <row r="47" s="138" customFormat="1" ht="12.75">
      <c r="B47" s="139"/>
    </row>
    <row r="48" s="138" customFormat="1" ht="12.75">
      <c r="B48" s="139"/>
    </row>
    <row r="49" s="138" customFormat="1" ht="12.75">
      <c r="B49" s="139"/>
    </row>
    <row r="50" s="138" customFormat="1" ht="12.75">
      <c r="B50" s="139"/>
    </row>
    <row r="51" s="138" customFormat="1" ht="12.75">
      <c r="B51" s="139"/>
    </row>
    <row r="52" s="138" customFormat="1" ht="12.75">
      <c r="B52" s="135"/>
    </row>
    <row r="53" s="138" customFormat="1" ht="15">
      <c r="B53" s="206"/>
    </row>
    <row r="54" s="138" customFormat="1" ht="12.75">
      <c r="B54" s="139"/>
    </row>
    <row r="55" s="138" customFormat="1" ht="12.75">
      <c r="B55" s="139"/>
    </row>
    <row r="56" s="138" customFormat="1" ht="12.75">
      <c r="B56" s="139"/>
    </row>
    <row r="57" s="138" customFormat="1" ht="12.75">
      <c r="B57" s="139"/>
    </row>
    <row r="58" s="138" customFormat="1" ht="12.75">
      <c r="B58" s="139"/>
    </row>
    <row r="59" s="138" customFormat="1" ht="12.75">
      <c r="B59" s="139"/>
    </row>
    <row r="60" s="138" customFormat="1" ht="12.75">
      <c r="B60" s="139"/>
    </row>
    <row r="61" s="138" customFormat="1" ht="12.75">
      <c r="B61" s="139"/>
    </row>
    <row r="62" s="138" customFormat="1" ht="12.75">
      <c r="B62" s="139"/>
    </row>
    <row r="63" s="138" customFormat="1" ht="12.75">
      <c r="B63" s="139"/>
    </row>
    <row r="64" s="138" customFormat="1" ht="12.75">
      <c r="B64" s="139"/>
    </row>
    <row r="65" s="138" customFormat="1" ht="12.75">
      <c r="B65" s="139"/>
    </row>
    <row r="66" s="138" customFormat="1" ht="12.75">
      <c r="B66" s="139"/>
    </row>
    <row r="67" s="138" customFormat="1" ht="12.75">
      <c r="B67" s="139"/>
    </row>
    <row r="68" s="138" customFormat="1" ht="12.75">
      <c r="B68" s="139"/>
    </row>
    <row r="69" s="138" customFormat="1" ht="12.75">
      <c r="B69" s="139"/>
    </row>
    <row r="70" s="138" customFormat="1" ht="12.75">
      <c r="B70" s="139"/>
    </row>
    <row r="71" s="138" customFormat="1" ht="12.75">
      <c r="B71" s="139"/>
    </row>
    <row r="72" s="138" customFormat="1" ht="12.75">
      <c r="B72" s="139"/>
    </row>
    <row r="73" s="138" customFormat="1" ht="12.75">
      <c r="B73" s="139"/>
    </row>
    <row r="74" s="138" customFormat="1" ht="12.75">
      <c r="B74" s="139"/>
    </row>
    <row r="75" s="138" customFormat="1" ht="12.75">
      <c r="B75" s="139"/>
    </row>
    <row r="76" s="138" customFormat="1" ht="12.75">
      <c r="B76" s="139"/>
    </row>
    <row r="77" s="138" customFormat="1" ht="12.75">
      <c r="B77" s="139"/>
    </row>
    <row r="78" s="138" customFormat="1" ht="12.75">
      <c r="B78" s="139"/>
    </row>
    <row r="79" s="138" customFormat="1" ht="12.75">
      <c r="B79" s="139"/>
    </row>
    <row r="80" s="138" customFormat="1" ht="12.75">
      <c r="B80" s="139"/>
    </row>
    <row r="81" s="138" customFormat="1" ht="12.75">
      <c r="B81" s="139"/>
    </row>
    <row r="82" s="138" customFormat="1" ht="12.75">
      <c r="B82" s="139"/>
    </row>
    <row r="83" s="138" customFormat="1" ht="12.75">
      <c r="B83" s="139"/>
    </row>
    <row r="84" s="138" customFormat="1" ht="12.75">
      <c r="B84" s="139"/>
    </row>
    <row r="85" s="138" customFormat="1" ht="12.75">
      <c r="B85" s="139"/>
    </row>
    <row r="86" s="138" customFormat="1" ht="12.75">
      <c r="B86" s="139"/>
    </row>
    <row r="87" s="138" customFormat="1" ht="12.75">
      <c r="B87" s="139"/>
    </row>
    <row r="88" s="138" customFormat="1" ht="12.75">
      <c r="B88" s="139"/>
    </row>
    <row r="89" s="138" customFormat="1" ht="12.75">
      <c r="B89" s="139"/>
    </row>
    <row r="90" s="138" customFormat="1" ht="12.75">
      <c r="B90" s="139"/>
    </row>
    <row r="91" s="138" customFormat="1" ht="12.75">
      <c r="B91" s="139"/>
    </row>
    <row r="92" s="138" customFormat="1" ht="12.75">
      <c r="B92" s="139"/>
    </row>
    <row r="93" s="138" customFormat="1" ht="12.75">
      <c r="B93" s="139"/>
    </row>
    <row r="94" s="138" customFormat="1" ht="12.75">
      <c r="B94" s="139"/>
    </row>
    <row r="95" s="138" customFormat="1" ht="12.75">
      <c r="B95" s="139"/>
    </row>
    <row r="96" s="138" customFormat="1" ht="12.75">
      <c r="B96" s="139"/>
    </row>
    <row r="97" s="138" customFormat="1" ht="12.75">
      <c r="B97" s="139"/>
    </row>
    <row r="98" s="138" customFormat="1" ht="12.75">
      <c r="B98" s="139"/>
    </row>
    <row r="99" s="138" customFormat="1" ht="12.75">
      <c r="B99" s="135"/>
    </row>
    <row r="100" s="138" customFormat="1" ht="12.75">
      <c r="B100" s="139"/>
    </row>
    <row r="101" s="138" customFormat="1" ht="12.75">
      <c r="B101" s="139"/>
    </row>
    <row r="102" s="138" customFormat="1" ht="12.75">
      <c r="B102" s="139"/>
    </row>
    <row r="103" s="138" customFormat="1" ht="12.75">
      <c r="B103" s="139"/>
    </row>
    <row r="104" s="138" customFormat="1" ht="12.75">
      <c r="B104" s="139"/>
    </row>
    <row r="105" s="138" customFormat="1" ht="12.75">
      <c r="B105" s="139"/>
    </row>
    <row r="106" s="138" customFormat="1" ht="12.75">
      <c r="B106" s="139"/>
    </row>
    <row r="107" s="138" customFormat="1" ht="12.75">
      <c r="B107" s="139"/>
    </row>
    <row r="108" s="138" customFormat="1" ht="12.75">
      <c r="B108" s="139"/>
    </row>
    <row r="109" s="138" customFormat="1" ht="12.75">
      <c r="B109" s="139"/>
    </row>
    <row r="110" s="138" customFormat="1" ht="12.75">
      <c r="B110" s="139"/>
    </row>
    <row r="111" s="138" customFormat="1" ht="12.75">
      <c r="B111" s="139"/>
    </row>
    <row r="112" s="138" customFormat="1" ht="12.75">
      <c r="B112" s="139"/>
    </row>
    <row r="113" s="138" customFormat="1" ht="12.75">
      <c r="B113" s="139"/>
    </row>
    <row r="114" s="138" customFormat="1" ht="12.75">
      <c r="B114" s="139"/>
    </row>
    <row r="115" s="138" customFormat="1" ht="12.75">
      <c r="B115" s="139"/>
    </row>
    <row r="116" s="138" customFormat="1" ht="12.75">
      <c r="B116" s="139"/>
    </row>
    <row r="117" s="138" customFormat="1" ht="12.75">
      <c r="B117" s="139"/>
    </row>
    <row r="118" s="138" customFormat="1" ht="12.75">
      <c r="B118" s="139"/>
    </row>
    <row r="119" s="138" customFormat="1" ht="12.75">
      <c r="B119" s="139"/>
    </row>
    <row r="120" s="138" customFormat="1" ht="12.75">
      <c r="B120" s="139"/>
    </row>
    <row r="121" s="138" customFormat="1" ht="12.75">
      <c r="B121" s="139"/>
    </row>
    <row r="122" s="138" customFormat="1" ht="12.75">
      <c r="B122" s="139"/>
    </row>
    <row r="123" s="138" customFormat="1" ht="12.75">
      <c r="B123" s="139"/>
    </row>
    <row r="124" s="138" customFormat="1" ht="12.75">
      <c r="B124" s="139"/>
    </row>
    <row r="125" s="138" customFormat="1" ht="12.75">
      <c r="B125" s="139"/>
    </row>
    <row r="126" s="138" customFormat="1" ht="12.75">
      <c r="B126" s="139"/>
    </row>
    <row r="127" s="138" customFormat="1" ht="12.75">
      <c r="B127" s="139"/>
    </row>
    <row r="128" s="138" customFormat="1" ht="12.75">
      <c r="B128" s="139"/>
    </row>
    <row r="129" s="138" customFormat="1" ht="12.75">
      <c r="B129" s="139"/>
    </row>
    <row r="130" s="138" customFormat="1" ht="12.75">
      <c r="B130" s="139"/>
    </row>
    <row r="131" s="138" customFormat="1" ht="12.75">
      <c r="B131" s="139"/>
    </row>
    <row r="132" s="138" customFormat="1" ht="12.75">
      <c r="B132" s="139"/>
    </row>
    <row r="133" s="138" customFormat="1" ht="12.75">
      <c r="B133" s="139"/>
    </row>
    <row r="134" s="138" customFormat="1" ht="12.75">
      <c r="B134" s="139"/>
    </row>
    <row r="135" s="138" customFormat="1" ht="12.75">
      <c r="B135" s="139"/>
    </row>
    <row r="136" s="138" customFormat="1" ht="12.75">
      <c r="B136" s="139"/>
    </row>
    <row r="137" s="138" customFormat="1" ht="12.75">
      <c r="B137" s="139"/>
    </row>
    <row r="138" s="138" customFormat="1" ht="12.75">
      <c r="B138" s="139"/>
    </row>
    <row r="139" s="138" customFormat="1" ht="12.75">
      <c r="B139" s="139"/>
    </row>
    <row r="140" s="138" customFormat="1" ht="12.75">
      <c r="B140" s="139"/>
    </row>
    <row r="141" s="138" customFormat="1" ht="12.75">
      <c r="B141" s="139"/>
    </row>
    <row r="142" s="138" customFormat="1" ht="12.75">
      <c r="B142" s="139"/>
    </row>
    <row r="143" s="138" customFormat="1" ht="12.75">
      <c r="B143" s="139"/>
    </row>
    <row r="144" s="138" customFormat="1" ht="12.75">
      <c r="B144" s="139"/>
    </row>
    <row r="145" s="138" customFormat="1" ht="12.75">
      <c r="B145" s="139"/>
    </row>
    <row r="146" s="138" customFormat="1" ht="12.75">
      <c r="B146" s="139"/>
    </row>
    <row r="147" s="138" customFormat="1" ht="12.75">
      <c r="B147" s="139"/>
    </row>
    <row r="148" s="138" customFormat="1" ht="12.75">
      <c r="B148" s="139"/>
    </row>
    <row r="149" s="138" customFormat="1" ht="12.75">
      <c r="B149" s="139"/>
    </row>
    <row r="150" s="138" customFormat="1" ht="12.75">
      <c r="B150" s="139"/>
    </row>
    <row r="151" s="138" customFormat="1" ht="12.75">
      <c r="B151" s="139"/>
    </row>
    <row r="152" s="138" customFormat="1" ht="12.75">
      <c r="B152" s="139"/>
    </row>
    <row r="153" s="138" customFormat="1" ht="12.75">
      <c r="B153" s="139"/>
    </row>
    <row r="154" s="138" customFormat="1" ht="12.75">
      <c r="B154" s="139"/>
    </row>
    <row r="155" s="138" customFormat="1" ht="12.75">
      <c r="B155" s="139"/>
    </row>
    <row r="156" s="138" customFormat="1" ht="12.75">
      <c r="B156" s="139"/>
    </row>
    <row r="157" s="138" customFormat="1" ht="12.75">
      <c r="B157" s="139"/>
    </row>
    <row r="158" s="138" customFormat="1" ht="12.75">
      <c r="B158" s="139"/>
    </row>
    <row r="159" s="138" customFormat="1" ht="12.75">
      <c r="B159" s="139"/>
    </row>
    <row r="160" s="138" customFormat="1" ht="12.75">
      <c r="B160" s="139"/>
    </row>
    <row r="161" s="138" customFormat="1" ht="12.75">
      <c r="B161" s="139"/>
    </row>
    <row r="162" s="138" customFormat="1" ht="12.75">
      <c r="B162" s="139"/>
    </row>
    <row r="163" s="138" customFormat="1" ht="12.75">
      <c r="B163" s="139"/>
    </row>
    <row r="164" s="138" customFormat="1" ht="12.75">
      <c r="B164" s="139"/>
    </row>
    <row r="165" s="138" customFormat="1" ht="12.75">
      <c r="B165" s="139"/>
    </row>
    <row r="166" s="138" customFormat="1" ht="12.75">
      <c r="B166" s="139"/>
    </row>
    <row r="167" s="138" customFormat="1" ht="12.75">
      <c r="B167" s="139"/>
    </row>
    <row r="168" s="138" customFormat="1" ht="12.75">
      <c r="B168" s="139"/>
    </row>
    <row r="169" s="138" customFormat="1" ht="12.75">
      <c r="B169" s="139"/>
    </row>
    <row r="170" s="138" customFormat="1" ht="12.75">
      <c r="B170" s="139"/>
    </row>
  </sheetData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26"/>
  <dimension ref="B2:B17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108" customWidth="1"/>
    <col min="2" max="2" width="100.7109375" style="108" customWidth="1"/>
    <col min="3" max="16384" width="9.140625" style="108" customWidth="1"/>
  </cols>
  <sheetData>
    <row r="1" s="109" customFormat="1" ht="12.75"/>
    <row r="2" s="138" customFormat="1" ht="12.75">
      <c r="B2" s="139"/>
    </row>
    <row r="3" s="138" customFormat="1" ht="12.75">
      <c r="B3" s="139"/>
    </row>
    <row r="4" s="138" customFormat="1" ht="12.75">
      <c r="B4" s="139"/>
    </row>
    <row r="5" s="138" customFormat="1" ht="12.75">
      <c r="B5" s="139"/>
    </row>
    <row r="6" s="138" customFormat="1" ht="12.75">
      <c r="B6" s="139"/>
    </row>
    <row r="7" s="138" customFormat="1" ht="12.75">
      <c r="B7" s="139"/>
    </row>
    <row r="8" s="138" customFormat="1" ht="12.75">
      <c r="B8" s="139"/>
    </row>
    <row r="9" s="138" customFormat="1" ht="12.75">
      <c r="B9" s="139"/>
    </row>
    <row r="10" s="138" customFormat="1" ht="12.75">
      <c r="B10" s="139"/>
    </row>
    <row r="11" s="138" customFormat="1" ht="12.75">
      <c r="B11" s="139"/>
    </row>
    <row r="12" s="138" customFormat="1" ht="12.75">
      <c r="B12" s="139"/>
    </row>
    <row r="13" s="138" customFormat="1" ht="12.75">
      <c r="B13" s="139"/>
    </row>
    <row r="14" s="138" customFormat="1" ht="12.75">
      <c r="B14" s="139"/>
    </row>
    <row r="15" s="138" customFormat="1" ht="12.75">
      <c r="B15" s="139"/>
    </row>
    <row r="16" s="138" customFormat="1" ht="12.75">
      <c r="B16" s="139"/>
    </row>
    <row r="17" s="138" customFormat="1" ht="12.75">
      <c r="B17" s="139"/>
    </row>
    <row r="18" s="138" customFormat="1" ht="12.75">
      <c r="B18" s="139"/>
    </row>
    <row r="19" s="138" customFormat="1" ht="12.75">
      <c r="B19" s="139"/>
    </row>
    <row r="20" s="138" customFormat="1" ht="12.75">
      <c r="B20" s="139"/>
    </row>
    <row r="21" s="138" customFormat="1" ht="12.75">
      <c r="B21" s="139"/>
    </row>
    <row r="22" s="138" customFormat="1" ht="12.75">
      <c r="B22" s="139"/>
    </row>
    <row r="23" s="138" customFormat="1" ht="12.75">
      <c r="B23" s="139"/>
    </row>
    <row r="24" s="138" customFormat="1" ht="12.75">
      <c r="B24" s="139"/>
    </row>
    <row r="25" s="138" customFormat="1" ht="12.75">
      <c r="B25" s="139"/>
    </row>
    <row r="26" s="138" customFormat="1" ht="12.75">
      <c r="B26" s="139"/>
    </row>
    <row r="27" s="138" customFormat="1" ht="12.75">
      <c r="B27" s="139"/>
    </row>
    <row r="28" s="138" customFormat="1" ht="12.75">
      <c r="B28" s="139"/>
    </row>
    <row r="29" s="138" customFormat="1" ht="12.75">
      <c r="B29" s="139"/>
    </row>
    <row r="30" s="138" customFormat="1" ht="12.75">
      <c r="B30" s="139"/>
    </row>
    <row r="31" s="138" customFormat="1" ht="12.75">
      <c r="B31" s="139"/>
    </row>
    <row r="32" s="138" customFormat="1" ht="12.75">
      <c r="B32" s="139"/>
    </row>
    <row r="33" s="138" customFormat="1" ht="12.75">
      <c r="B33" s="139"/>
    </row>
    <row r="34" s="138" customFormat="1" ht="12.75">
      <c r="B34" s="139"/>
    </row>
    <row r="35" s="138" customFormat="1" ht="12.75">
      <c r="B35" s="139"/>
    </row>
    <row r="36" s="138" customFormat="1" ht="12.75">
      <c r="B36" s="139"/>
    </row>
    <row r="37" s="138" customFormat="1" ht="12.75">
      <c r="B37" s="139"/>
    </row>
    <row r="38" s="138" customFormat="1" ht="12.75">
      <c r="B38" s="139"/>
    </row>
    <row r="39" s="138" customFormat="1" ht="12.75">
      <c r="B39" s="139"/>
    </row>
    <row r="40" s="138" customFormat="1" ht="12.75">
      <c r="B40" s="139"/>
    </row>
    <row r="41" s="138" customFormat="1" ht="12.75">
      <c r="B41" s="139"/>
    </row>
    <row r="42" s="138" customFormat="1" ht="12.75">
      <c r="B42" s="139"/>
    </row>
    <row r="43" s="138" customFormat="1" ht="12.75">
      <c r="B43" s="139"/>
    </row>
    <row r="44" s="138" customFormat="1" ht="12.75">
      <c r="B44" s="139"/>
    </row>
    <row r="45" s="138" customFormat="1" ht="12.75">
      <c r="B45" s="139"/>
    </row>
    <row r="46" s="138" customFormat="1" ht="12.75">
      <c r="B46" s="139"/>
    </row>
    <row r="47" s="138" customFormat="1" ht="12.75">
      <c r="B47" s="139"/>
    </row>
    <row r="48" s="138" customFormat="1" ht="12.75">
      <c r="B48" s="139"/>
    </row>
    <row r="49" s="138" customFormat="1" ht="12.75">
      <c r="B49" s="139"/>
    </row>
    <row r="50" s="138" customFormat="1" ht="12.75">
      <c r="B50" s="139"/>
    </row>
    <row r="51" s="138" customFormat="1" ht="12.75">
      <c r="B51" s="139"/>
    </row>
    <row r="52" s="138" customFormat="1" ht="12.75">
      <c r="B52" s="135"/>
    </row>
    <row r="53" s="138" customFormat="1" ht="12.75">
      <c r="B53" s="139"/>
    </row>
    <row r="54" s="138" customFormat="1" ht="12.75">
      <c r="B54" s="139"/>
    </row>
    <row r="55" s="138" customFormat="1" ht="12.75">
      <c r="B55" s="139"/>
    </row>
    <row r="56" s="138" customFormat="1" ht="12.75">
      <c r="B56" s="139"/>
    </row>
    <row r="57" s="138" customFormat="1" ht="12.75">
      <c r="B57" s="139"/>
    </row>
    <row r="58" s="138" customFormat="1" ht="12.75">
      <c r="B58" s="139"/>
    </row>
    <row r="59" s="138" customFormat="1" ht="12.75">
      <c r="B59" s="139"/>
    </row>
    <row r="60" s="138" customFormat="1" ht="12.75">
      <c r="B60" s="139"/>
    </row>
    <row r="61" s="138" customFormat="1" ht="12.75">
      <c r="B61" s="139"/>
    </row>
    <row r="62" s="138" customFormat="1" ht="12.75">
      <c r="B62" s="139"/>
    </row>
    <row r="63" s="138" customFormat="1" ht="12.75">
      <c r="B63" s="139"/>
    </row>
    <row r="64" s="138" customFormat="1" ht="12.75">
      <c r="B64" s="139"/>
    </row>
    <row r="65" s="138" customFormat="1" ht="12.75">
      <c r="B65" s="139"/>
    </row>
    <row r="66" s="138" customFormat="1" ht="12.75">
      <c r="B66" s="139"/>
    </row>
    <row r="67" s="138" customFormat="1" ht="12.75">
      <c r="B67" s="139"/>
    </row>
    <row r="68" s="138" customFormat="1" ht="12.75">
      <c r="B68" s="139"/>
    </row>
    <row r="69" s="138" customFormat="1" ht="12.75">
      <c r="B69" s="139"/>
    </row>
    <row r="70" s="138" customFormat="1" ht="12.75">
      <c r="B70" s="139"/>
    </row>
    <row r="71" s="138" customFormat="1" ht="12.75">
      <c r="B71" s="139"/>
    </row>
    <row r="72" s="138" customFormat="1" ht="12.75">
      <c r="B72" s="139"/>
    </row>
    <row r="73" s="138" customFormat="1" ht="12.75">
      <c r="B73" s="139"/>
    </row>
    <row r="74" s="138" customFormat="1" ht="12.75">
      <c r="B74" s="139"/>
    </row>
    <row r="75" s="138" customFormat="1" ht="12.75">
      <c r="B75" s="139"/>
    </row>
    <row r="76" s="138" customFormat="1" ht="12.75">
      <c r="B76" s="139"/>
    </row>
    <row r="77" s="138" customFormat="1" ht="12.75">
      <c r="B77" s="139"/>
    </row>
    <row r="78" s="138" customFormat="1" ht="12.75">
      <c r="B78" s="139"/>
    </row>
    <row r="79" s="138" customFormat="1" ht="12.75">
      <c r="B79" s="139"/>
    </row>
    <row r="80" s="138" customFormat="1" ht="12.75">
      <c r="B80" s="139"/>
    </row>
    <row r="81" s="138" customFormat="1" ht="12.75">
      <c r="B81" s="139"/>
    </row>
    <row r="82" s="138" customFormat="1" ht="12.75">
      <c r="B82" s="139"/>
    </row>
    <row r="83" s="138" customFormat="1" ht="12.75">
      <c r="B83" s="139"/>
    </row>
    <row r="84" s="138" customFormat="1" ht="12.75">
      <c r="B84" s="139"/>
    </row>
    <row r="85" s="138" customFormat="1" ht="12.75">
      <c r="B85" s="139"/>
    </row>
    <row r="86" s="138" customFormat="1" ht="12.75">
      <c r="B86" s="139"/>
    </row>
    <row r="87" s="138" customFormat="1" ht="12.75">
      <c r="B87" s="139"/>
    </row>
    <row r="88" s="138" customFormat="1" ht="12.75">
      <c r="B88" s="139"/>
    </row>
    <row r="89" s="138" customFormat="1" ht="12.75">
      <c r="B89" s="139"/>
    </row>
    <row r="90" s="138" customFormat="1" ht="12.75">
      <c r="B90" s="139"/>
    </row>
    <row r="91" s="138" customFormat="1" ht="12.75">
      <c r="B91" s="139"/>
    </row>
    <row r="92" s="138" customFormat="1" ht="12.75">
      <c r="B92" s="139"/>
    </row>
    <row r="93" s="138" customFormat="1" ht="12.75">
      <c r="B93" s="139"/>
    </row>
    <row r="94" s="138" customFormat="1" ht="12.75">
      <c r="B94" s="139"/>
    </row>
    <row r="95" s="138" customFormat="1" ht="12.75">
      <c r="B95" s="139"/>
    </row>
    <row r="96" s="138" customFormat="1" ht="12.75">
      <c r="B96" s="139"/>
    </row>
    <row r="97" s="138" customFormat="1" ht="12.75">
      <c r="B97" s="139"/>
    </row>
    <row r="98" s="138" customFormat="1" ht="12.75">
      <c r="B98" s="139"/>
    </row>
    <row r="99" s="138" customFormat="1" ht="12.75">
      <c r="B99" s="135"/>
    </row>
    <row r="100" s="138" customFormat="1" ht="12.75">
      <c r="B100" s="139"/>
    </row>
    <row r="101" s="138" customFormat="1" ht="12.75">
      <c r="B101" s="139"/>
    </row>
    <row r="102" s="138" customFormat="1" ht="12.75">
      <c r="B102" s="139"/>
    </row>
    <row r="103" s="138" customFormat="1" ht="12.75">
      <c r="B103" s="139"/>
    </row>
    <row r="104" s="138" customFormat="1" ht="12.75">
      <c r="B104" s="139"/>
    </row>
    <row r="105" s="138" customFormat="1" ht="12.75">
      <c r="B105" s="139"/>
    </row>
    <row r="106" s="138" customFormat="1" ht="12.75">
      <c r="B106" s="139"/>
    </row>
    <row r="107" s="138" customFormat="1" ht="12.75">
      <c r="B107" s="139"/>
    </row>
    <row r="108" s="138" customFormat="1" ht="12.75">
      <c r="B108" s="139"/>
    </row>
    <row r="109" s="138" customFormat="1" ht="12.75">
      <c r="B109" s="139"/>
    </row>
    <row r="110" s="138" customFormat="1" ht="12.75">
      <c r="B110" s="139"/>
    </row>
    <row r="111" s="138" customFormat="1" ht="12.75">
      <c r="B111" s="139"/>
    </row>
    <row r="112" s="138" customFormat="1" ht="12.75">
      <c r="B112" s="139"/>
    </row>
    <row r="113" s="138" customFormat="1" ht="12.75">
      <c r="B113" s="139"/>
    </row>
    <row r="114" s="138" customFormat="1" ht="12.75">
      <c r="B114" s="139"/>
    </row>
    <row r="115" s="138" customFormat="1" ht="12.75">
      <c r="B115" s="139"/>
    </row>
    <row r="116" s="138" customFormat="1" ht="12.75">
      <c r="B116" s="139"/>
    </row>
    <row r="117" s="138" customFormat="1" ht="12.75">
      <c r="B117" s="139"/>
    </row>
    <row r="118" s="138" customFormat="1" ht="12.75">
      <c r="B118" s="139"/>
    </row>
    <row r="119" s="138" customFormat="1" ht="12.75">
      <c r="B119" s="139"/>
    </row>
    <row r="120" s="138" customFormat="1" ht="12.75">
      <c r="B120" s="139"/>
    </row>
    <row r="121" s="138" customFormat="1" ht="12.75">
      <c r="B121" s="139"/>
    </row>
    <row r="122" s="138" customFormat="1" ht="12.75">
      <c r="B122" s="139"/>
    </row>
    <row r="123" s="138" customFormat="1" ht="12.75">
      <c r="B123" s="139"/>
    </row>
    <row r="124" s="138" customFormat="1" ht="12.75">
      <c r="B124" s="139"/>
    </row>
    <row r="125" s="138" customFormat="1" ht="12.75">
      <c r="B125" s="139"/>
    </row>
    <row r="126" s="138" customFormat="1" ht="12.75">
      <c r="B126" s="139"/>
    </row>
    <row r="127" s="138" customFormat="1" ht="12.75">
      <c r="B127" s="139"/>
    </row>
    <row r="128" s="138" customFormat="1" ht="12.75">
      <c r="B128" s="139"/>
    </row>
    <row r="129" s="138" customFormat="1" ht="12.75">
      <c r="B129" s="139"/>
    </row>
    <row r="130" s="138" customFormat="1" ht="12.75">
      <c r="B130" s="139"/>
    </row>
    <row r="131" s="138" customFormat="1" ht="12.75">
      <c r="B131" s="139"/>
    </row>
    <row r="132" s="138" customFormat="1" ht="12.75">
      <c r="B132" s="139"/>
    </row>
    <row r="133" s="138" customFormat="1" ht="12.75">
      <c r="B133" s="139"/>
    </row>
    <row r="134" s="138" customFormat="1" ht="12.75">
      <c r="B134" s="139"/>
    </row>
    <row r="135" s="138" customFormat="1" ht="12.75">
      <c r="B135" s="139"/>
    </row>
    <row r="136" s="138" customFormat="1" ht="12.75">
      <c r="B136" s="139"/>
    </row>
    <row r="137" s="138" customFormat="1" ht="12.75">
      <c r="B137" s="139"/>
    </row>
    <row r="138" s="138" customFormat="1" ht="12.75">
      <c r="B138" s="139"/>
    </row>
    <row r="139" s="138" customFormat="1" ht="12.75">
      <c r="B139" s="139"/>
    </row>
    <row r="140" s="138" customFormat="1" ht="12.75">
      <c r="B140" s="139"/>
    </row>
    <row r="141" s="138" customFormat="1" ht="12.75">
      <c r="B141" s="139"/>
    </row>
    <row r="142" s="138" customFormat="1" ht="12.75">
      <c r="B142" s="139"/>
    </row>
    <row r="143" s="138" customFormat="1" ht="12.75">
      <c r="B143" s="139"/>
    </row>
    <row r="144" s="138" customFormat="1" ht="12.75">
      <c r="B144" s="139"/>
    </row>
    <row r="145" s="138" customFormat="1" ht="12.75">
      <c r="B145" s="139"/>
    </row>
    <row r="146" s="138" customFormat="1" ht="12.75">
      <c r="B146" s="139"/>
    </row>
    <row r="147" s="138" customFormat="1" ht="12.75">
      <c r="B147" s="139"/>
    </row>
    <row r="148" s="138" customFormat="1" ht="12.75">
      <c r="B148" s="139"/>
    </row>
    <row r="149" s="138" customFormat="1" ht="12.75">
      <c r="B149" s="139"/>
    </row>
    <row r="150" s="138" customFormat="1" ht="12.75">
      <c r="B150" s="139"/>
    </row>
    <row r="151" s="138" customFormat="1" ht="12.75">
      <c r="B151" s="139"/>
    </row>
    <row r="152" s="138" customFormat="1" ht="12.75">
      <c r="B152" s="139"/>
    </row>
    <row r="153" s="138" customFormat="1" ht="12.75">
      <c r="B153" s="139"/>
    </row>
    <row r="154" s="138" customFormat="1" ht="12.75">
      <c r="B154" s="139"/>
    </row>
    <row r="155" s="138" customFormat="1" ht="12.75">
      <c r="B155" s="139"/>
    </row>
    <row r="156" s="138" customFormat="1" ht="12.75">
      <c r="B156" s="139"/>
    </row>
    <row r="157" s="138" customFormat="1" ht="12.75">
      <c r="B157" s="139"/>
    </row>
    <row r="158" s="138" customFormat="1" ht="12.75">
      <c r="B158" s="139"/>
    </row>
    <row r="159" s="138" customFormat="1" ht="12.75">
      <c r="B159" s="139"/>
    </row>
    <row r="160" s="138" customFormat="1" ht="12.75">
      <c r="B160" s="139"/>
    </row>
    <row r="161" s="138" customFormat="1" ht="12.75">
      <c r="B161" s="139"/>
    </row>
    <row r="162" s="138" customFormat="1" ht="12.75">
      <c r="B162" s="139"/>
    </row>
    <row r="163" s="138" customFormat="1" ht="12.75">
      <c r="B163" s="139"/>
    </row>
    <row r="164" s="138" customFormat="1" ht="12.75">
      <c r="B164" s="139"/>
    </row>
    <row r="165" s="138" customFormat="1" ht="12.75">
      <c r="B165" s="139"/>
    </row>
    <row r="166" s="138" customFormat="1" ht="12.75">
      <c r="B166" s="139"/>
    </row>
    <row r="167" s="138" customFormat="1" ht="12.75">
      <c r="B167" s="139"/>
    </row>
    <row r="168" s="138" customFormat="1" ht="12.75">
      <c r="B168" s="139"/>
    </row>
    <row r="169" s="138" customFormat="1" ht="12.75">
      <c r="B169" s="139"/>
    </row>
    <row r="170" s="138" customFormat="1" ht="12.75">
      <c r="B170" s="139"/>
    </row>
  </sheetData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"/>
  <dimension ref="B2:B17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108" customWidth="1"/>
    <col min="2" max="2" width="100.7109375" style="108" customWidth="1"/>
    <col min="3" max="16384" width="9.140625" style="108" customWidth="1"/>
  </cols>
  <sheetData>
    <row r="1" s="109" customFormat="1" ht="12.75"/>
    <row r="2" s="138" customFormat="1" ht="12.75">
      <c r="B2" s="139"/>
    </row>
    <row r="3" s="138" customFormat="1" ht="12.75">
      <c r="B3" s="139"/>
    </row>
    <row r="4" s="138" customFormat="1" ht="12.75">
      <c r="B4" s="139"/>
    </row>
    <row r="5" s="138" customFormat="1" ht="12.75">
      <c r="B5" s="139"/>
    </row>
    <row r="6" s="138" customFormat="1" ht="12.75">
      <c r="B6" s="139"/>
    </row>
    <row r="7" s="138" customFormat="1" ht="12.75">
      <c r="B7" s="139"/>
    </row>
    <row r="8" s="138" customFormat="1" ht="12.75">
      <c r="B8" s="139"/>
    </row>
    <row r="9" s="138" customFormat="1" ht="12.75">
      <c r="B9" s="139"/>
    </row>
    <row r="10" s="138" customFormat="1" ht="12.75">
      <c r="B10" s="139"/>
    </row>
    <row r="11" s="138" customFormat="1" ht="12.75">
      <c r="B11" s="139"/>
    </row>
    <row r="12" s="138" customFormat="1" ht="12.75">
      <c r="B12" s="139"/>
    </row>
    <row r="13" s="138" customFormat="1" ht="12.75">
      <c r="B13" s="139"/>
    </row>
    <row r="14" s="138" customFormat="1" ht="12.75">
      <c r="B14" s="139"/>
    </row>
    <row r="15" s="138" customFormat="1" ht="12.75">
      <c r="B15" s="139"/>
    </row>
    <row r="16" s="138" customFormat="1" ht="12.75">
      <c r="B16" s="139"/>
    </row>
    <row r="17" s="138" customFormat="1" ht="12.75">
      <c r="B17" s="139"/>
    </row>
    <row r="18" s="138" customFormat="1" ht="12.75">
      <c r="B18" s="139"/>
    </row>
    <row r="19" s="138" customFormat="1" ht="12.75">
      <c r="B19" s="139"/>
    </row>
    <row r="20" s="138" customFormat="1" ht="12.75">
      <c r="B20" s="139"/>
    </row>
    <row r="21" s="138" customFormat="1" ht="12.75">
      <c r="B21" s="139"/>
    </row>
    <row r="22" s="138" customFormat="1" ht="12.75">
      <c r="B22" s="139"/>
    </row>
    <row r="23" s="138" customFormat="1" ht="12.75">
      <c r="B23" s="139"/>
    </row>
    <row r="24" s="138" customFormat="1" ht="12.75">
      <c r="B24" s="139"/>
    </row>
    <row r="25" s="138" customFormat="1" ht="12.75">
      <c r="B25" s="139"/>
    </row>
    <row r="26" s="138" customFormat="1" ht="12.75">
      <c r="B26" s="139"/>
    </row>
    <row r="27" s="138" customFormat="1" ht="12.75">
      <c r="B27" s="139"/>
    </row>
    <row r="28" s="138" customFormat="1" ht="12.75">
      <c r="B28" s="139"/>
    </row>
    <row r="29" s="138" customFormat="1" ht="12.75">
      <c r="B29" s="139"/>
    </row>
    <row r="30" s="138" customFormat="1" ht="12.75">
      <c r="B30" s="139"/>
    </row>
    <row r="31" s="138" customFormat="1" ht="12.75">
      <c r="B31" s="139"/>
    </row>
    <row r="32" s="138" customFormat="1" ht="12.75">
      <c r="B32" s="139"/>
    </row>
    <row r="33" s="138" customFormat="1" ht="12.75">
      <c r="B33" s="139"/>
    </row>
    <row r="34" s="138" customFormat="1" ht="12.75">
      <c r="B34" s="139"/>
    </row>
    <row r="35" s="138" customFormat="1" ht="12.75">
      <c r="B35" s="139"/>
    </row>
    <row r="36" s="138" customFormat="1" ht="12.75">
      <c r="B36" s="139"/>
    </row>
    <row r="37" s="138" customFormat="1" ht="12.75">
      <c r="B37" s="139"/>
    </row>
    <row r="38" s="138" customFormat="1" ht="12.75">
      <c r="B38" s="139"/>
    </row>
    <row r="39" s="138" customFormat="1" ht="12.75">
      <c r="B39" s="139"/>
    </row>
    <row r="40" s="138" customFormat="1" ht="12.75">
      <c r="B40" s="139"/>
    </row>
    <row r="41" s="138" customFormat="1" ht="12.75">
      <c r="B41" s="139"/>
    </row>
    <row r="42" s="138" customFormat="1" ht="12.75">
      <c r="B42" s="139"/>
    </row>
    <row r="43" s="138" customFormat="1" ht="12.75">
      <c r="B43" s="139"/>
    </row>
    <row r="44" s="138" customFormat="1" ht="12.75">
      <c r="B44" s="139"/>
    </row>
    <row r="45" s="138" customFormat="1" ht="12.75">
      <c r="B45" s="139"/>
    </row>
    <row r="46" s="138" customFormat="1" ht="12.75">
      <c r="B46" s="139"/>
    </row>
    <row r="47" s="138" customFormat="1" ht="12.75">
      <c r="B47" s="139"/>
    </row>
    <row r="48" s="138" customFormat="1" ht="12.75">
      <c r="B48" s="139"/>
    </row>
    <row r="49" s="138" customFormat="1" ht="12.75">
      <c r="B49" s="139"/>
    </row>
    <row r="50" s="138" customFormat="1" ht="12.75">
      <c r="B50" s="139"/>
    </row>
    <row r="51" s="138" customFormat="1" ht="12.75">
      <c r="B51" s="139"/>
    </row>
    <row r="52" s="138" customFormat="1" ht="12.75">
      <c r="B52" s="135"/>
    </row>
    <row r="53" s="138" customFormat="1" ht="12.75">
      <c r="B53" s="139"/>
    </row>
    <row r="54" s="138" customFormat="1" ht="12.75">
      <c r="B54" s="139"/>
    </row>
    <row r="55" s="138" customFormat="1" ht="12.75">
      <c r="B55" s="139"/>
    </row>
    <row r="56" s="138" customFormat="1" ht="12.75">
      <c r="B56" s="139"/>
    </row>
    <row r="57" s="138" customFormat="1" ht="12.75">
      <c r="B57" s="139"/>
    </row>
    <row r="58" s="138" customFormat="1" ht="12.75">
      <c r="B58" s="139"/>
    </row>
    <row r="59" s="138" customFormat="1" ht="12.75">
      <c r="B59" s="139"/>
    </row>
    <row r="60" s="138" customFormat="1" ht="12.75">
      <c r="B60" s="139"/>
    </row>
    <row r="61" s="138" customFormat="1" ht="12.75">
      <c r="B61" s="139"/>
    </row>
    <row r="62" s="138" customFormat="1" ht="12.75">
      <c r="B62" s="139"/>
    </row>
    <row r="63" s="138" customFormat="1" ht="12.75">
      <c r="B63" s="139"/>
    </row>
    <row r="64" s="138" customFormat="1" ht="12.75">
      <c r="B64" s="139"/>
    </row>
    <row r="65" s="138" customFormat="1" ht="12.75">
      <c r="B65" s="139"/>
    </row>
    <row r="66" s="138" customFormat="1" ht="12.75">
      <c r="B66" s="139"/>
    </row>
    <row r="67" s="138" customFormat="1" ht="12.75">
      <c r="B67" s="139"/>
    </row>
    <row r="68" s="138" customFormat="1" ht="12.75">
      <c r="B68" s="139"/>
    </row>
    <row r="69" s="138" customFormat="1" ht="12.75">
      <c r="B69" s="139"/>
    </row>
    <row r="70" s="138" customFormat="1" ht="12.75">
      <c r="B70" s="139"/>
    </row>
    <row r="71" s="138" customFormat="1" ht="12.75">
      <c r="B71" s="139"/>
    </row>
    <row r="72" s="138" customFormat="1" ht="12.75">
      <c r="B72" s="139"/>
    </row>
    <row r="73" s="138" customFormat="1" ht="12.75">
      <c r="B73" s="139"/>
    </row>
    <row r="74" s="138" customFormat="1" ht="12.75">
      <c r="B74" s="139"/>
    </row>
    <row r="75" s="138" customFormat="1" ht="12.75">
      <c r="B75" s="139"/>
    </row>
    <row r="76" s="138" customFormat="1" ht="12.75">
      <c r="B76" s="139"/>
    </row>
    <row r="77" s="138" customFormat="1" ht="12.75">
      <c r="B77" s="139"/>
    </row>
    <row r="78" s="138" customFormat="1" ht="12.75">
      <c r="B78" s="139"/>
    </row>
    <row r="79" s="138" customFormat="1" ht="12.75">
      <c r="B79" s="139"/>
    </row>
    <row r="80" s="138" customFormat="1" ht="12.75">
      <c r="B80" s="139"/>
    </row>
    <row r="81" s="138" customFormat="1" ht="12.75">
      <c r="B81" s="139"/>
    </row>
    <row r="82" s="138" customFormat="1" ht="12.75">
      <c r="B82" s="139"/>
    </row>
    <row r="83" s="138" customFormat="1" ht="12.75">
      <c r="B83" s="139"/>
    </row>
    <row r="84" s="138" customFormat="1" ht="12.75">
      <c r="B84" s="139"/>
    </row>
    <row r="85" s="138" customFormat="1" ht="12.75">
      <c r="B85" s="139"/>
    </row>
    <row r="86" s="138" customFormat="1" ht="12.75">
      <c r="B86" s="139"/>
    </row>
    <row r="87" s="138" customFormat="1" ht="12.75">
      <c r="B87" s="139"/>
    </row>
    <row r="88" s="138" customFormat="1" ht="12.75">
      <c r="B88" s="139"/>
    </row>
    <row r="89" s="138" customFormat="1" ht="12.75">
      <c r="B89" s="139"/>
    </row>
    <row r="90" s="138" customFormat="1" ht="12.75">
      <c r="B90" s="139"/>
    </row>
    <row r="91" s="138" customFormat="1" ht="12.75">
      <c r="B91" s="139"/>
    </row>
    <row r="92" s="138" customFormat="1" ht="12.75">
      <c r="B92" s="139"/>
    </row>
    <row r="93" s="138" customFormat="1" ht="12.75">
      <c r="B93" s="139"/>
    </row>
    <row r="94" s="138" customFormat="1" ht="12.75">
      <c r="B94" s="139"/>
    </row>
    <row r="95" s="138" customFormat="1" ht="12.75">
      <c r="B95" s="139"/>
    </row>
    <row r="96" s="138" customFormat="1" ht="12.75">
      <c r="B96" s="139"/>
    </row>
    <row r="97" s="138" customFormat="1" ht="12.75">
      <c r="B97" s="139"/>
    </row>
    <row r="98" s="138" customFormat="1" ht="12.75">
      <c r="B98" s="139"/>
    </row>
    <row r="99" s="138" customFormat="1" ht="12.75">
      <c r="B99" s="135"/>
    </row>
    <row r="100" s="138" customFormat="1" ht="12.75">
      <c r="B100" s="139"/>
    </row>
    <row r="101" s="138" customFormat="1" ht="12.75">
      <c r="B101" s="139"/>
    </row>
    <row r="102" s="138" customFormat="1" ht="12.75">
      <c r="B102" s="139"/>
    </row>
    <row r="103" s="138" customFormat="1" ht="12.75">
      <c r="B103" s="139"/>
    </row>
    <row r="104" s="138" customFormat="1" ht="12.75">
      <c r="B104" s="139"/>
    </row>
    <row r="105" s="138" customFormat="1" ht="12.75">
      <c r="B105" s="139"/>
    </row>
    <row r="106" s="138" customFormat="1" ht="12.75">
      <c r="B106" s="139"/>
    </row>
    <row r="107" s="138" customFormat="1" ht="12.75">
      <c r="B107" s="139"/>
    </row>
    <row r="108" s="138" customFormat="1" ht="12.75">
      <c r="B108" s="139"/>
    </row>
    <row r="109" s="138" customFormat="1" ht="12.75">
      <c r="B109" s="139"/>
    </row>
    <row r="110" s="138" customFormat="1" ht="12.75">
      <c r="B110" s="139"/>
    </row>
    <row r="111" s="138" customFormat="1" ht="12.75">
      <c r="B111" s="139"/>
    </row>
    <row r="112" s="138" customFormat="1" ht="12.75">
      <c r="B112" s="139"/>
    </row>
    <row r="113" s="138" customFormat="1" ht="12.75">
      <c r="B113" s="139"/>
    </row>
    <row r="114" s="138" customFormat="1" ht="12.75">
      <c r="B114" s="139"/>
    </row>
    <row r="115" s="138" customFormat="1" ht="12.75">
      <c r="B115" s="139"/>
    </row>
    <row r="116" s="138" customFormat="1" ht="12.75">
      <c r="B116" s="139"/>
    </row>
    <row r="117" s="138" customFormat="1" ht="12.75">
      <c r="B117" s="139"/>
    </row>
    <row r="118" s="138" customFormat="1" ht="12.75">
      <c r="B118" s="139"/>
    </row>
    <row r="119" s="138" customFormat="1" ht="12.75">
      <c r="B119" s="139"/>
    </row>
    <row r="120" s="138" customFormat="1" ht="12.75">
      <c r="B120" s="139"/>
    </row>
    <row r="121" s="138" customFormat="1" ht="12.75">
      <c r="B121" s="139"/>
    </row>
    <row r="122" s="138" customFormat="1" ht="12.75">
      <c r="B122" s="139"/>
    </row>
    <row r="123" s="138" customFormat="1" ht="12.75">
      <c r="B123" s="139"/>
    </row>
    <row r="124" s="138" customFormat="1" ht="12.75">
      <c r="B124" s="139"/>
    </row>
    <row r="125" s="138" customFormat="1" ht="12.75">
      <c r="B125" s="139"/>
    </row>
    <row r="126" s="138" customFormat="1" ht="12.75">
      <c r="B126" s="139"/>
    </row>
    <row r="127" s="138" customFormat="1" ht="12.75">
      <c r="B127" s="139"/>
    </row>
    <row r="128" s="138" customFormat="1" ht="12.75">
      <c r="B128" s="139"/>
    </row>
    <row r="129" s="138" customFormat="1" ht="12.75">
      <c r="B129" s="139"/>
    </row>
    <row r="130" s="138" customFormat="1" ht="12.75">
      <c r="B130" s="139"/>
    </row>
    <row r="131" s="138" customFormat="1" ht="12.75">
      <c r="B131" s="139"/>
    </row>
    <row r="132" s="138" customFormat="1" ht="12.75">
      <c r="B132" s="139"/>
    </row>
    <row r="133" s="138" customFormat="1" ht="12.75">
      <c r="B133" s="139"/>
    </row>
    <row r="134" s="138" customFormat="1" ht="12.75">
      <c r="B134" s="139"/>
    </row>
    <row r="135" s="138" customFormat="1" ht="12.75">
      <c r="B135" s="139"/>
    </row>
    <row r="136" s="138" customFormat="1" ht="12.75">
      <c r="B136" s="139"/>
    </row>
    <row r="137" s="138" customFormat="1" ht="12.75">
      <c r="B137" s="139"/>
    </row>
    <row r="138" s="138" customFormat="1" ht="12.75">
      <c r="B138" s="139"/>
    </row>
    <row r="139" s="138" customFormat="1" ht="12.75">
      <c r="B139" s="139"/>
    </row>
    <row r="140" s="138" customFormat="1" ht="12.75">
      <c r="B140" s="139"/>
    </row>
    <row r="141" s="138" customFormat="1" ht="12.75">
      <c r="B141" s="139"/>
    </row>
    <row r="142" s="138" customFormat="1" ht="12.75">
      <c r="B142" s="139"/>
    </row>
    <row r="143" s="138" customFormat="1" ht="12.75">
      <c r="B143" s="139"/>
    </row>
    <row r="144" s="138" customFormat="1" ht="12.75">
      <c r="B144" s="139"/>
    </row>
    <row r="145" s="138" customFormat="1" ht="12.75">
      <c r="B145" s="139"/>
    </row>
    <row r="146" s="138" customFormat="1" ht="12.75">
      <c r="B146" s="139"/>
    </row>
    <row r="147" s="138" customFormat="1" ht="12.75">
      <c r="B147" s="139"/>
    </row>
    <row r="148" s="138" customFormat="1" ht="12.75">
      <c r="B148" s="139"/>
    </row>
    <row r="149" s="138" customFormat="1" ht="12.75">
      <c r="B149" s="139"/>
    </row>
    <row r="150" s="138" customFormat="1" ht="12.75">
      <c r="B150" s="139"/>
    </row>
    <row r="151" s="138" customFormat="1" ht="12.75">
      <c r="B151" s="139"/>
    </row>
    <row r="152" s="138" customFormat="1" ht="12.75">
      <c r="B152" s="139"/>
    </row>
    <row r="153" s="138" customFormat="1" ht="12.75">
      <c r="B153" s="139"/>
    </row>
    <row r="154" s="138" customFormat="1" ht="12.75">
      <c r="B154" s="139"/>
    </row>
    <row r="155" s="138" customFormat="1" ht="12.75">
      <c r="B155" s="139"/>
    </row>
    <row r="156" s="138" customFormat="1" ht="12.75">
      <c r="B156" s="139"/>
    </row>
    <row r="157" s="138" customFormat="1" ht="12.75">
      <c r="B157" s="139"/>
    </row>
    <row r="158" s="138" customFormat="1" ht="12.75">
      <c r="B158" s="139"/>
    </row>
    <row r="159" s="138" customFormat="1" ht="12.75">
      <c r="B159" s="139"/>
    </row>
    <row r="160" s="138" customFormat="1" ht="12.75">
      <c r="B160" s="139"/>
    </row>
    <row r="161" s="138" customFormat="1" ht="12.75">
      <c r="B161" s="139"/>
    </row>
    <row r="162" s="138" customFormat="1" ht="12.75">
      <c r="B162" s="139"/>
    </row>
    <row r="163" s="138" customFormat="1" ht="12.75">
      <c r="B163" s="139"/>
    </row>
    <row r="164" s="138" customFormat="1" ht="12.75">
      <c r="B164" s="139"/>
    </row>
    <row r="165" s="138" customFormat="1" ht="12.75">
      <c r="B165" s="139"/>
    </row>
    <row r="166" s="138" customFormat="1" ht="12.75">
      <c r="B166" s="139"/>
    </row>
    <row r="167" s="138" customFormat="1" ht="12.75">
      <c r="B167" s="139"/>
    </row>
    <row r="168" s="138" customFormat="1" ht="12.75">
      <c r="B168" s="139"/>
    </row>
    <row r="169" s="138" customFormat="1" ht="12.75">
      <c r="B169" s="139"/>
    </row>
    <row r="170" s="138" customFormat="1" ht="12.75">
      <c r="B170" s="13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0"/>
  <dimension ref="B2:B17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108" customWidth="1"/>
    <col min="2" max="2" width="100.7109375" style="108" customWidth="1"/>
    <col min="3" max="16384" width="9.140625" style="108" customWidth="1"/>
  </cols>
  <sheetData>
    <row r="1" s="109" customFormat="1" ht="12.75"/>
    <row r="2" s="138" customFormat="1" ht="12.75">
      <c r="B2" s="139"/>
    </row>
    <row r="3" s="138" customFormat="1" ht="12.75">
      <c r="B3" s="139"/>
    </row>
    <row r="4" s="138" customFormat="1" ht="12.75">
      <c r="B4" s="139"/>
    </row>
    <row r="5" s="138" customFormat="1" ht="12.75">
      <c r="B5" s="139"/>
    </row>
    <row r="6" s="138" customFormat="1" ht="12.75">
      <c r="B6" s="139"/>
    </row>
    <row r="7" s="138" customFormat="1" ht="12.75">
      <c r="B7" s="139"/>
    </row>
    <row r="8" s="138" customFormat="1" ht="12.75">
      <c r="B8" s="139"/>
    </row>
    <row r="9" s="138" customFormat="1" ht="12.75">
      <c r="B9" s="139"/>
    </row>
    <row r="10" s="138" customFormat="1" ht="12.75">
      <c r="B10" s="139"/>
    </row>
    <row r="11" s="138" customFormat="1" ht="12.75">
      <c r="B11" s="139"/>
    </row>
    <row r="12" s="138" customFormat="1" ht="12.75">
      <c r="B12" s="139"/>
    </row>
    <row r="13" s="138" customFormat="1" ht="12.75">
      <c r="B13" s="139"/>
    </row>
    <row r="14" s="138" customFormat="1" ht="12.75">
      <c r="B14" s="139"/>
    </row>
    <row r="15" s="138" customFormat="1" ht="12.75">
      <c r="B15" s="139"/>
    </row>
    <row r="16" s="138" customFormat="1" ht="12.75">
      <c r="B16" s="139"/>
    </row>
    <row r="17" s="138" customFormat="1" ht="12.75">
      <c r="B17" s="139"/>
    </row>
    <row r="18" s="138" customFormat="1" ht="12.75">
      <c r="B18" s="139"/>
    </row>
    <row r="19" s="138" customFormat="1" ht="12.75">
      <c r="B19" s="139"/>
    </row>
    <row r="20" s="138" customFormat="1" ht="12.75">
      <c r="B20" s="139"/>
    </row>
    <row r="21" s="138" customFormat="1" ht="12.75">
      <c r="B21" s="139"/>
    </row>
    <row r="22" s="138" customFormat="1" ht="12.75">
      <c r="B22" s="139"/>
    </row>
    <row r="23" s="138" customFormat="1" ht="12.75">
      <c r="B23" s="139"/>
    </row>
    <row r="24" s="138" customFormat="1" ht="12.75">
      <c r="B24" s="139"/>
    </row>
    <row r="25" s="138" customFormat="1" ht="12.75">
      <c r="B25" s="139"/>
    </row>
    <row r="26" s="138" customFormat="1" ht="12.75">
      <c r="B26" s="139"/>
    </row>
    <row r="27" s="138" customFormat="1" ht="12.75">
      <c r="B27" s="139"/>
    </row>
    <row r="28" s="138" customFormat="1" ht="12.75">
      <c r="B28" s="139"/>
    </row>
    <row r="29" s="138" customFormat="1" ht="12.75">
      <c r="B29" s="139"/>
    </row>
    <row r="30" s="138" customFormat="1" ht="12.75">
      <c r="B30" s="139"/>
    </row>
    <row r="31" s="138" customFormat="1" ht="12.75">
      <c r="B31" s="139"/>
    </row>
    <row r="32" s="138" customFormat="1" ht="12.75">
      <c r="B32" s="139"/>
    </row>
    <row r="33" s="138" customFormat="1" ht="12.75">
      <c r="B33" s="139"/>
    </row>
    <row r="34" s="138" customFormat="1" ht="12.75">
      <c r="B34" s="139"/>
    </row>
    <row r="35" s="138" customFormat="1" ht="12.75">
      <c r="B35" s="139"/>
    </row>
    <row r="36" s="138" customFormat="1" ht="12.75">
      <c r="B36" s="139"/>
    </row>
    <row r="37" s="138" customFormat="1" ht="12.75">
      <c r="B37" s="139"/>
    </row>
    <row r="38" s="138" customFormat="1" ht="12.75">
      <c r="B38" s="139"/>
    </row>
    <row r="39" s="138" customFormat="1" ht="12.75">
      <c r="B39" s="139"/>
    </row>
    <row r="40" s="138" customFormat="1" ht="12.75">
      <c r="B40" s="139"/>
    </row>
    <row r="41" s="138" customFormat="1" ht="12.75">
      <c r="B41" s="139"/>
    </row>
    <row r="42" s="138" customFormat="1" ht="12.75">
      <c r="B42" s="139"/>
    </row>
    <row r="43" s="138" customFormat="1" ht="12.75">
      <c r="B43" s="139"/>
    </row>
    <row r="44" s="138" customFormat="1" ht="12.75">
      <c r="B44" s="139"/>
    </row>
    <row r="45" s="138" customFormat="1" ht="12.75">
      <c r="B45" s="139"/>
    </row>
    <row r="46" s="138" customFormat="1" ht="12.75">
      <c r="B46" s="139"/>
    </row>
    <row r="47" s="138" customFormat="1" ht="12.75">
      <c r="B47" s="139"/>
    </row>
    <row r="48" s="138" customFormat="1" ht="12.75">
      <c r="B48" s="139"/>
    </row>
    <row r="49" s="138" customFormat="1" ht="12.75">
      <c r="B49" s="139"/>
    </row>
    <row r="50" s="138" customFormat="1" ht="12.75">
      <c r="B50" s="139"/>
    </row>
    <row r="51" s="138" customFormat="1" ht="12.75">
      <c r="B51" s="139"/>
    </row>
    <row r="52" s="138" customFormat="1" ht="12.75">
      <c r="B52" s="135"/>
    </row>
    <row r="53" s="138" customFormat="1" ht="12.75">
      <c r="B53" s="139"/>
    </row>
    <row r="54" s="138" customFormat="1" ht="12.75">
      <c r="B54" s="139"/>
    </row>
    <row r="55" s="138" customFormat="1" ht="12.75">
      <c r="B55" s="139"/>
    </row>
    <row r="56" s="138" customFormat="1" ht="12.75">
      <c r="B56" s="139"/>
    </row>
    <row r="57" s="138" customFormat="1" ht="12.75">
      <c r="B57" s="139"/>
    </row>
    <row r="58" s="138" customFormat="1" ht="12.75">
      <c r="B58" s="139"/>
    </row>
    <row r="59" s="138" customFormat="1" ht="12.75">
      <c r="B59" s="139"/>
    </row>
    <row r="60" s="138" customFormat="1" ht="12.75">
      <c r="B60" s="139"/>
    </row>
    <row r="61" s="138" customFormat="1" ht="12.75">
      <c r="B61" s="139"/>
    </row>
    <row r="62" s="138" customFormat="1" ht="12.75">
      <c r="B62" s="139"/>
    </row>
    <row r="63" s="138" customFormat="1" ht="12.75">
      <c r="B63" s="139"/>
    </row>
    <row r="64" s="138" customFormat="1" ht="12.75">
      <c r="B64" s="139"/>
    </row>
    <row r="65" s="138" customFormat="1" ht="12.75">
      <c r="B65" s="139"/>
    </row>
    <row r="66" s="138" customFormat="1" ht="12.75">
      <c r="B66" s="139"/>
    </row>
    <row r="67" s="138" customFormat="1" ht="12.75">
      <c r="B67" s="139"/>
    </row>
    <row r="68" s="138" customFormat="1" ht="12.75">
      <c r="B68" s="139"/>
    </row>
    <row r="69" s="138" customFormat="1" ht="12.75">
      <c r="B69" s="139"/>
    </row>
    <row r="70" s="138" customFormat="1" ht="12.75">
      <c r="B70" s="139"/>
    </row>
    <row r="71" s="138" customFormat="1" ht="12.75">
      <c r="B71" s="139"/>
    </row>
    <row r="72" s="138" customFormat="1" ht="12.75">
      <c r="B72" s="139"/>
    </row>
    <row r="73" s="138" customFormat="1" ht="12.75">
      <c r="B73" s="139"/>
    </row>
    <row r="74" s="138" customFormat="1" ht="12.75">
      <c r="B74" s="139"/>
    </row>
    <row r="75" s="138" customFormat="1" ht="12.75">
      <c r="B75" s="139"/>
    </row>
    <row r="76" s="138" customFormat="1" ht="12.75">
      <c r="B76" s="139"/>
    </row>
    <row r="77" s="138" customFormat="1" ht="12.75">
      <c r="B77" s="139"/>
    </row>
    <row r="78" s="138" customFormat="1" ht="12.75">
      <c r="B78" s="139"/>
    </row>
    <row r="79" s="138" customFormat="1" ht="12.75">
      <c r="B79" s="139"/>
    </row>
    <row r="80" s="138" customFormat="1" ht="12.75">
      <c r="B80" s="139"/>
    </row>
    <row r="81" s="138" customFormat="1" ht="12.75">
      <c r="B81" s="139"/>
    </row>
    <row r="82" s="138" customFormat="1" ht="12.75">
      <c r="B82" s="139"/>
    </row>
    <row r="83" s="138" customFormat="1" ht="12.75">
      <c r="B83" s="139"/>
    </row>
    <row r="84" s="138" customFormat="1" ht="12.75">
      <c r="B84" s="139"/>
    </row>
    <row r="85" s="138" customFormat="1" ht="12.75">
      <c r="B85" s="139"/>
    </row>
    <row r="86" s="138" customFormat="1" ht="12.75">
      <c r="B86" s="139"/>
    </row>
    <row r="87" s="138" customFormat="1" ht="12.75">
      <c r="B87" s="139"/>
    </row>
    <row r="88" s="138" customFormat="1" ht="12.75">
      <c r="B88" s="139"/>
    </row>
    <row r="89" s="138" customFormat="1" ht="12.75">
      <c r="B89" s="139"/>
    </row>
    <row r="90" s="138" customFormat="1" ht="12.75">
      <c r="B90" s="139"/>
    </row>
    <row r="91" s="138" customFormat="1" ht="12.75">
      <c r="B91" s="139"/>
    </row>
    <row r="92" s="138" customFormat="1" ht="12.75">
      <c r="B92" s="139"/>
    </row>
    <row r="93" s="138" customFormat="1" ht="12.75">
      <c r="B93" s="139"/>
    </row>
    <row r="94" s="138" customFormat="1" ht="12.75">
      <c r="B94" s="139"/>
    </row>
    <row r="95" s="138" customFormat="1" ht="12.75">
      <c r="B95" s="139"/>
    </row>
    <row r="96" s="138" customFormat="1" ht="12.75">
      <c r="B96" s="139"/>
    </row>
    <row r="97" s="138" customFormat="1" ht="12.75">
      <c r="B97" s="139"/>
    </row>
    <row r="98" s="138" customFormat="1" ht="12.75">
      <c r="B98" s="139"/>
    </row>
    <row r="99" s="138" customFormat="1" ht="12.75">
      <c r="B99" s="135"/>
    </row>
    <row r="100" s="138" customFormat="1" ht="12.75">
      <c r="B100" s="139"/>
    </row>
    <row r="101" s="138" customFormat="1" ht="12.75">
      <c r="B101" s="139"/>
    </row>
    <row r="102" s="138" customFormat="1" ht="12.75">
      <c r="B102" s="139"/>
    </row>
    <row r="103" s="138" customFormat="1" ht="12.75">
      <c r="B103" s="139"/>
    </row>
    <row r="104" s="138" customFormat="1" ht="12.75">
      <c r="B104" s="139"/>
    </row>
    <row r="105" s="138" customFormat="1" ht="12.75">
      <c r="B105" s="139"/>
    </row>
    <row r="106" s="138" customFormat="1" ht="12.75">
      <c r="B106" s="139"/>
    </row>
    <row r="107" s="138" customFormat="1" ht="12.75">
      <c r="B107" s="139"/>
    </row>
    <row r="108" s="138" customFormat="1" ht="12.75">
      <c r="B108" s="139"/>
    </row>
    <row r="109" s="138" customFormat="1" ht="12.75">
      <c r="B109" s="139"/>
    </row>
    <row r="110" s="138" customFormat="1" ht="12.75">
      <c r="B110" s="139"/>
    </row>
    <row r="111" s="138" customFormat="1" ht="12.75">
      <c r="B111" s="139"/>
    </row>
    <row r="112" s="138" customFormat="1" ht="12.75">
      <c r="B112" s="139"/>
    </row>
    <row r="113" s="138" customFormat="1" ht="12.75">
      <c r="B113" s="139"/>
    </row>
    <row r="114" s="138" customFormat="1" ht="12.75">
      <c r="B114" s="139"/>
    </row>
    <row r="115" s="138" customFormat="1" ht="12.75">
      <c r="B115" s="139"/>
    </row>
    <row r="116" s="138" customFormat="1" ht="12.75">
      <c r="B116" s="139"/>
    </row>
    <row r="117" s="138" customFormat="1" ht="12.75">
      <c r="B117" s="139"/>
    </row>
    <row r="118" s="138" customFormat="1" ht="12.75">
      <c r="B118" s="139"/>
    </row>
    <row r="119" s="138" customFormat="1" ht="12.75">
      <c r="B119" s="139"/>
    </row>
    <row r="120" s="138" customFormat="1" ht="12.75">
      <c r="B120" s="139"/>
    </row>
    <row r="121" s="138" customFormat="1" ht="12.75">
      <c r="B121" s="139"/>
    </row>
    <row r="122" s="138" customFormat="1" ht="12.75">
      <c r="B122" s="139"/>
    </row>
    <row r="123" s="138" customFormat="1" ht="12.75">
      <c r="B123" s="139"/>
    </row>
    <row r="124" s="138" customFormat="1" ht="12.75">
      <c r="B124" s="139"/>
    </row>
    <row r="125" s="138" customFormat="1" ht="12.75">
      <c r="B125" s="139"/>
    </row>
    <row r="126" s="138" customFormat="1" ht="12.75">
      <c r="B126" s="139"/>
    </row>
    <row r="127" s="138" customFormat="1" ht="12.75">
      <c r="B127" s="139"/>
    </row>
    <row r="128" s="138" customFormat="1" ht="12.75">
      <c r="B128" s="139"/>
    </row>
    <row r="129" s="138" customFormat="1" ht="12.75">
      <c r="B129" s="139"/>
    </row>
    <row r="130" s="138" customFormat="1" ht="12.75">
      <c r="B130" s="139"/>
    </row>
    <row r="131" s="138" customFormat="1" ht="12.75">
      <c r="B131" s="139"/>
    </row>
    <row r="132" s="138" customFormat="1" ht="12.75">
      <c r="B132" s="139"/>
    </row>
    <row r="133" s="138" customFormat="1" ht="12.75">
      <c r="B133" s="139"/>
    </row>
    <row r="134" s="138" customFormat="1" ht="12.75">
      <c r="B134" s="139"/>
    </row>
    <row r="135" s="138" customFormat="1" ht="12.75">
      <c r="B135" s="139"/>
    </row>
    <row r="136" s="138" customFormat="1" ht="12.75">
      <c r="B136" s="139"/>
    </row>
    <row r="137" s="138" customFormat="1" ht="12.75">
      <c r="B137" s="139"/>
    </row>
    <row r="138" s="138" customFormat="1" ht="12.75">
      <c r="B138" s="139"/>
    </row>
    <row r="139" s="138" customFormat="1" ht="12.75">
      <c r="B139" s="139"/>
    </row>
    <row r="140" s="138" customFormat="1" ht="12.75">
      <c r="B140" s="139"/>
    </row>
    <row r="141" s="138" customFormat="1" ht="12.75">
      <c r="B141" s="139"/>
    </row>
    <row r="142" s="138" customFormat="1" ht="12.75">
      <c r="B142" s="139"/>
    </row>
    <row r="143" s="138" customFormat="1" ht="12.75">
      <c r="B143" s="139"/>
    </row>
    <row r="144" s="138" customFormat="1" ht="12.75">
      <c r="B144" s="139"/>
    </row>
    <row r="145" s="138" customFormat="1" ht="12.75">
      <c r="B145" s="139"/>
    </row>
    <row r="146" s="138" customFormat="1" ht="12.75">
      <c r="B146" s="139"/>
    </row>
    <row r="147" s="138" customFormat="1" ht="12.75">
      <c r="B147" s="139"/>
    </row>
    <row r="148" s="138" customFormat="1" ht="12.75">
      <c r="B148" s="139"/>
    </row>
    <row r="149" s="138" customFormat="1" ht="12.75">
      <c r="B149" s="139"/>
    </row>
    <row r="150" s="138" customFormat="1" ht="12.75">
      <c r="B150" s="139"/>
    </row>
    <row r="151" s="138" customFormat="1" ht="12.75">
      <c r="B151" s="139"/>
    </row>
    <row r="152" s="138" customFormat="1" ht="12.75">
      <c r="B152" s="139"/>
    </row>
    <row r="153" s="138" customFormat="1" ht="12.75">
      <c r="B153" s="139"/>
    </row>
    <row r="154" s="138" customFormat="1" ht="12.75">
      <c r="B154" s="139"/>
    </row>
    <row r="155" s="138" customFormat="1" ht="12.75">
      <c r="B155" s="139"/>
    </row>
    <row r="156" s="138" customFormat="1" ht="12.75">
      <c r="B156" s="139"/>
    </row>
    <row r="157" s="138" customFormat="1" ht="12.75">
      <c r="B157" s="139"/>
    </row>
    <row r="158" s="138" customFormat="1" ht="12.75">
      <c r="B158" s="139"/>
    </row>
    <row r="159" s="138" customFormat="1" ht="12.75">
      <c r="B159" s="139"/>
    </row>
    <row r="160" s="138" customFormat="1" ht="12.75">
      <c r="B160" s="139"/>
    </row>
    <row r="161" s="138" customFormat="1" ht="12.75">
      <c r="B161" s="139"/>
    </row>
    <row r="162" s="138" customFormat="1" ht="12.75">
      <c r="B162" s="139"/>
    </row>
    <row r="163" s="138" customFormat="1" ht="12.75">
      <c r="B163" s="139"/>
    </row>
    <row r="164" s="138" customFormat="1" ht="12.75">
      <c r="B164" s="139"/>
    </row>
    <row r="165" s="138" customFormat="1" ht="12.75">
      <c r="B165" s="139"/>
    </row>
    <row r="166" s="138" customFormat="1" ht="12.75">
      <c r="B166" s="139"/>
    </row>
    <row r="167" s="138" customFormat="1" ht="12.75">
      <c r="B167" s="139"/>
    </row>
    <row r="168" s="138" customFormat="1" ht="12.75">
      <c r="B168" s="139"/>
    </row>
    <row r="169" s="138" customFormat="1" ht="12.75">
      <c r="B169" s="139"/>
    </row>
    <row r="170" s="138" customFormat="1" ht="12.75">
      <c r="B170" s="13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32"/>
  <dimension ref="B2:B17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108" customWidth="1"/>
    <col min="2" max="2" width="100.7109375" style="108" customWidth="1"/>
    <col min="3" max="16384" width="9.140625" style="108" customWidth="1"/>
  </cols>
  <sheetData>
    <row r="1" s="109" customFormat="1" ht="12.75"/>
    <row r="2" s="138" customFormat="1" ht="12.75">
      <c r="B2" s="139"/>
    </row>
    <row r="3" s="138" customFormat="1" ht="12.75">
      <c r="B3" s="139"/>
    </row>
    <row r="4" s="138" customFormat="1" ht="12.75">
      <c r="B4" s="139"/>
    </row>
    <row r="5" s="138" customFormat="1" ht="12.75">
      <c r="B5" s="139"/>
    </row>
    <row r="6" s="138" customFormat="1" ht="12.75">
      <c r="B6" s="139"/>
    </row>
    <row r="7" s="138" customFormat="1" ht="12.75">
      <c r="B7" s="139"/>
    </row>
    <row r="8" s="138" customFormat="1" ht="12.75">
      <c r="B8" s="139"/>
    </row>
    <row r="9" s="138" customFormat="1" ht="12.75">
      <c r="B9" s="139"/>
    </row>
    <row r="10" s="138" customFormat="1" ht="12.75">
      <c r="B10" s="139"/>
    </row>
    <row r="11" s="138" customFormat="1" ht="12.75">
      <c r="B11" s="139"/>
    </row>
    <row r="12" s="138" customFormat="1" ht="12.75">
      <c r="B12" s="139"/>
    </row>
    <row r="13" s="138" customFormat="1" ht="12.75">
      <c r="B13" s="139"/>
    </row>
    <row r="14" s="138" customFormat="1" ht="12.75">
      <c r="B14" s="139"/>
    </row>
    <row r="15" s="138" customFormat="1" ht="12.75">
      <c r="B15" s="139"/>
    </row>
    <row r="16" s="138" customFormat="1" ht="12.75">
      <c r="B16" s="139"/>
    </row>
    <row r="17" s="138" customFormat="1" ht="12.75">
      <c r="B17" s="139"/>
    </row>
    <row r="18" s="138" customFormat="1" ht="12.75">
      <c r="B18" s="139"/>
    </row>
    <row r="19" s="138" customFormat="1" ht="12.75">
      <c r="B19" s="139"/>
    </row>
    <row r="20" s="138" customFormat="1" ht="12.75">
      <c r="B20" s="139"/>
    </row>
    <row r="21" s="138" customFormat="1" ht="12.75">
      <c r="B21" s="139"/>
    </row>
    <row r="22" s="138" customFormat="1" ht="12.75">
      <c r="B22" s="139"/>
    </row>
    <row r="23" s="138" customFormat="1" ht="12.75">
      <c r="B23" s="139"/>
    </row>
    <row r="24" s="138" customFormat="1" ht="12.75">
      <c r="B24" s="139"/>
    </row>
    <row r="25" s="138" customFormat="1" ht="12.75">
      <c r="B25" s="139"/>
    </row>
    <row r="26" s="138" customFormat="1" ht="12.75">
      <c r="B26" s="139"/>
    </row>
    <row r="27" s="138" customFormat="1" ht="12.75">
      <c r="B27" s="139"/>
    </row>
    <row r="28" s="138" customFormat="1" ht="12.75">
      <c r="B28" s="139"/>
    </row>
    <row r="29" s="138" customFormat="1" ht="12.75">
      <c r="B29" s="139"/>
    </row>
    <row r="30" s="138" customFormat="1" ht="12.75">
      <c r="B30" s="139"/>
    </row>
    <row r="31" s="138" customFormat="1" ht="12.75">
      <c r="B31" s="139"/>
    </row>
    <row r="32" s="138" customFormat="1" ht="12.75">
      <c r="B32" s="139"/>
    </row>
    <row r="33" s="138" customFormat="1" ht="12.75">
      <c r="B33" s="139"/>
    </row>
    <row r="34" s="138" customFormat="1" ht="12.75">
      <c r="B34" s="139"/>
    </row>
    <row r="35" s="138" customFormat="1" ht="12.75">
      <c r="B35" s="139"/>
    </row>
    <row r="36" s="138" customFormat="1" ht="12.75">
      <c r="B36" s="139"/>
    </row>
    <row r="37" s="138" customFormat="1" ht="12.75">
      <c r="B37" s="139"/>
    </row>
    <row r="38" s="138" customFormat="1" ht="12.75">
      <c r="B38" s="139"/>
    </row>
    <row r="39" s="138" customFormat="1" ht="12.75">
      <c r="B39" s="139"/>
    </row>
    <row r="40" s="138" customFormat="1" ht="12.75">
      <c r="B40" s="139"/>
    </row>
    <row r="41" s="138" customFormat="1" ht="12.75">
      <c r="B41" s="139"/>
    </row>
    <row r="42" s="138" customFormat="1" ht="12.75">
      <c r="B42" s="139"/>
    </row>
    <row r="43" s="138" customFormat="1" ht="12.75">
      <c r="B43" s="139"/>
    </row>
    <row r="44" s="138" customFormat="1" ht="12.75">
      <c r="B44" s="139"/>
    </row>
    <row r="45" s="138" customFormat="1" ht="12.75">
      <c r="B45" s="139"/>
    </row>
    <row r="46" s="138" customFormat="1" ht="12.75">
      <c r="B46" s="139"/>
    </row>
    <row r="47" s="138" customFormat="1" ht="12.75">
      <c r="B47" s="139"/>
    </row>
    <row r="48" s="138" customFormat="1" ht="12.75">
      <c r="B48" s="139"/>
    </row>
    <row r="49" s="138" customFormat="1" ht="12.75">
      <c r="B49" s="139"/>
    </row>
    <row r="50" s="138" customFormat="1" ht="12.75">
      <c r="B50" s="139"/>
    </row>
    <row r="51" s="138" customFormat="1" ht="12.75">
      <c r="B51" s="139"/>
    </row>
    <row r="52" s="138" customFormat="1" ht="12.75">
      <c r="B52" s="135"/>
    </row>
    <row r="53" s="138" customFormat="1" ht="12.75">
      <c r="B53" s="139"/>
    </row>
    <row r="54" s="138" customFormat="1" ht="12.75">
      <c r="B54" s="139"/>
    </row>
    <row r="55" s="138" customFormat="1" ht="12.75">
      <c r="B55" s="139"/>
    </row>
    <row r="56" s="138" customFormat="1" ht="12.75">
      <c r="B56" s="139"/>
    </row>
    <row r="57" s="138" customFormat="1" ht="12.75">
      <c r="B57" s="139"/>
    </row>
    <row r="58" s="138" customFormat="1" ht="12.75">
      <c r="B58" s="139"/>
    </row>
    <row r="59" s="138" customFormat="1" ht="12.75">
      <c r="B59" s="139"/>
    </row>
    <row r="60" s="138" customFormat="1" ht="12.75">
      <c r="B60" s="139"/>
    </row>
    <row r="61" s="138" customFormat="1" ht="12.75">
      <c r="B61" s="139"/>
    </row>
    <row r="62" s="138" customFormat="1" ht="12.75">
      <c r="B62" s="139"/>
    </row>
    <row r="63" s="138" customFormat="1" ht="12.75">
      <c r="B63" s="139"/>
    </row>
    <row r="64" s="138" customFormat="1" ht="12.75">
      <c r="B64" s="139"/>
    </row>
    <row r="65" s="138" customFormat="1" ht="12.75">
      <c r="B65" s="139"/>
    </row>
    <row r="66" s="138" customFormat="1" ht="12.75">
      <c r="B66" s="139"/>
    </row>
    <row r="67" s="138" customFormat="1" ht="12.75">
      <c r="B67" s="139"/>
    </row>
    <row r="68" s="138" customFormat="1" ht="12.75">
      <c r="B68" s="139"/>
    </row>
    <row r="69" s="138" customFormat="1" ht="12.75">
      <c r="B69" s="139"/>
    </row>
    <row r="70" s="138" customFormat="1" ht="12.75">
      <c r="B70" s="139"/>
    </row>
    <row r="71" s="138" customFormat="1" ht="12.75">
      <c r="B71" s="139"/>
    </row>
    <row r="72" s="138" customFormat="1" ht="12.75">
      <c r="B72" s="139"/>
    </row>
    <row r="73" s="138" customFormat="1" ht="12.75">
      <c r="B73" s="139"/>
    </row>
    <row r="74" s="138" customFormat="1" ht="12.75">
      <c r="B74" s="139"/>
    </row>
    <row r="75" s="138" customFormat="1" ht="12.75">
      <c r="B75" s="139"/>
    </row>
    <row r="76" s="138" customFormat="1" ht="12.75">
      <c r="B76" s="139"/>
    </row>
    <row r="77" s="138" customFormat="1" ht="12.75">
      <c r="B77" s="139"/>
    </row>
    <row r="78" s="138" customFormat="1" ht="12.75">
      <c r="B78" s="139"/>
    </row>
    <row r="79" s="138" customFormat="1" ht="12.75">
      <c r="B79" s="139"/>
    </row>
    <row r="80" s="138" customFormat="1" ht="12.75">
      <c r="B80" s="139"/>
    </row>
    <row r="81" s="138" customFormat="1" ht="12.75">
      <c r="B81" s="139"/>
    </row>
    <row r="82" s="138" customFormat="1" ht="12.75">
      <c r="B82" s="139"/>
    </row>
    <row r="83" s="138" customFormat="1" ht="12.75">
      <c r="B83" s="139"/>
    </row>
    <row r="84" s="138" customFormat="1" ht="12.75">
      <c r="B84" s="139"/>
    </row>
    <row r="85" s="138" customFormat="1" ht="12.75">
      <c r="B85" s="139"/>
    </row>
    <row r="86" s="138" customFormat="1" ht="12.75">
      <c r="B86" s="139"/>
    </row>
    <row r="87" s="138" customFormat="1" ht="12.75">
      <c r="B87" s="139"/>
    </row>
    <row r="88" s="138" customFormat="1" ht="12.75">
      <c r="B88" s="139"/>
    </row>
    <row r="89" s="138" customFormat="1" ht="12.75">
      <c r="B89" s="139"/>
    </row>
    <row r="90" s="138" customFormat="1" ht="12.75">
      <c r="B90" s="139"/>
    </row>
    <row r="91" s="138" customFormat="1" ht="12.75">
      <c r="B91" s="139"/>
    </row>
    <row r="92" s="138" customFormat="1" ht="12.75">
      <c r="B92" s="139"/>
    </row>
    <row r="93" s="138" customFormat="1" ht="12.75">
      <c r="B93" s="139"/>
    </row>
    <row r="94" s="138" customFormat="1" ht="12.75">
      <c r="B94" s="139"/>
    </row>
    <row r="95" s="138" customFormat="1" ht="12.75">
      <c r="B95" s="139"/>
    </row>
    <row r="96" s="138" customFormat="1" ht="12.75">
      <c r="B96" s="139"/>
    </row>
    <row r="97" s="138" customFormat="1" ht="12.75">
      <c r="B97" s="139"/>
    </row>
    <row r="98" s="138" customFormat="1" ht="12.75">
      <c r="B98" s="139"/>
    </row>
    <row r="99" s="138" customFormat="1" ht="12.75">
      <c r="B99" s="135"/>
    </row>
    <row r="100" s="138" customFormat="1" ht="12.75">
      <c r="B100" s="139"/>
    </row>
    <row r="101" s="138" customFormat="1" ht="12.75">
      <c r="B101" s="139"/>
    </row>
    <row r="102" s="138" customFormat="1" ht="12.75">
      <c r="B102" s="139"/>
    </row>
    <row r="103" s="138" customFormat="1" ht="12.75">
      <c r="B103" s="139"/>
    </row>
    <row r="104" s="138" customFormat="1" ht="12.75">
      <c r="B104" s="139"/>
    </row>
    <row r="105" s="138" customFormat="1" ht="12.75">
      <c r="B105" s="139"/>
    </row>
    <row r="106" s="138" customFormat="1" ht="12.75">
      <c r="B106" s="139"/>
    </row>
    <row r="107" s="138" customFormat="1" ht="12.75">
      <c r="B107" s="139"/>
    </row>
    <row r="108" s="138" customFormat="1" ht="12.75">
      <c r="B108" s="139"/>
    </row>
    <row r="109" s="138" customFormat="1" ht="12.75">
      <c r="B109" s="139"/>
    </row>
    <row r="110" s="138" customFormat="1" ht="12.75">
      <c r="B110" s="139"/>
    </row>
    <row r="111" s="138" customFormat="1" ht="12.75">
      <c r="B111" s="139"/>
    </row>
    <row r="112" s="138" customFormat="1" ht="12.75">
      <c r="B112" s="139"/>
    </row>
    <row r="113" s="138" customFormat="1" ht="12.75">
      <c r="B113" s="139"/>
    </row>
    <row r="114" s="138" customFormat="1" ht="12.75">
      <c r="B114" s="139"/>
    </row>
    <row r="115" s="138" customFormat="1" ht="12.75">
      <c r="B115" s="139"/>
    </row>
    <row r="116" s="138" customFormat="1" ht="12.75">
      <c r="B116" s="139"/>
    </row>
    <row r="117" s="138" customFormat="1" ht="12.75">
      <c r="B117" s="139"/>
    </row>
    <row r="118" s="138" customFormat="1" ht="12.75">
      <c r="B118" s="139"/>
    </row>
    <row r="119" s="138" customFormat="1" ht="12.75">
      <c r="B119" s="139"/>
    </row>
    <row r="120" s="138" customFormat="1" ht="12.75">
      <c r="B120" s="139"/>
    </row>
    <row r="121" s="138" customFormat="1" ht="12.75">
      <c r="B121" s="139"/>
    </row>
    <row r="122" s="138" customFormat="1" ht="12.75">
      <c r="B122" s="139"/>
    </row>
    <row r="123" s="138" customFormat="1" ht="12.75">
      <c r="B123" s="139"/>
    </row>
    <row r="124" s="138" customFormat="1" ht="12.75">
      <c r="B124" s="139"/>
    </row>
    <row r="125" s="138" customFormat="1" ht="12.75">
      <c r="B125" s="139"/>
    </row>
    <row r="126" s="138" customFormat="1" ht="12.75">
      <c r="B126" s="139"/>
    </row>
    <row r="127" s="138" customFormat="1" ht="12.75">
      <c r="B127" s="139"/>
    </row>
    <row r="128" s="138" customFormat="1" ht="12.75">
      <c r="B128" s="139"/>
    </row>
    <row r="129" s="138" customFormat="1" ht="12.75">
      <c r="B129" s="139"/>
    </row>
    <row r="130" s="138" customFormat="1" ht="12.75">
      <c r="B130" s="139"/>
    </row>
    <row r="131" s="138" customFormat="1" ht="12.75">
      <c r="B131" s="139"/>
    </row>
    <row r="132" s="138" customFormat="1" ht="12.75">
      <c r="B132" s="139"/>
    </row>
    <row r="133" s="138" customFormat="1" ht="12.75">
      <c r="B133" s="139"/>
    </row>
    <row r="134" s="138" customFormat="1" ht="12.75">
      <c r="B134" s="139"/>
    </row>
    <row r="135" s="138" customFormat="1" ht="12.75">
      <c r="B135" s="139"/>
    </row>
    <row r="136" s="138" customFormat="1" ht="12.75">
      <c r="B136" s="139"/>
    </row>
    <row r="137" s="138" customFormat="1" ht="12.75">
      <c r="B137" s="139"/>
    </row>
    <row r="138" s="138" customFormat="1" ht="12.75">
      <c r="B138" s="139"/>
    </row>
    <row r="139" s="138" customFormat="1" ht="12.75">
      <c r="B139" s="139"/>
    </row>
    <row r="140" s="138" customFormat="1" ht="12.75">
      <c r="B140" s="139"/>
    </row>
    <row r="141" s="138" customFormat="1" ht="12.75">
      <c r="B141" s="139"/>
    </row>
    <row r="142" s="138" customFormat="1" ht="12.75">
      <c r="B142" s="139"/>
    </row>
    <row r="143" s="138" customFormat="1" ht="12.75">
      <c r="B143" s="139"/>
    </row>
    <row r="144" s="138" customFormat="1" ht="12.75">
      <c r="B144" s="139"/>
    </row>
    <row r="145" s="138" customFormat="1" ht="12.75">
      <c r="B145" s="139"/>
    </row>
    <row r="146" s="138" customFormat="1" ht="12.75">
      <c r="B146" s="139"/>
    </row>
    <row r="147" s="138" customFormat="1" ht="12.75">
      <c r="B147" s="139"/>
    </row>
    <row r="148" s="138" customFormat="1" ht="12.75">
      <c r="B148" s="139"/>
    </row>
    <row r="149" s="138" customFormat="1" ht="12.75">
      <c r="B149" s="139"/>
    </row>
    <row r="150" s="138" customFormat="1" ht="12.75">
      <c r="B150" s="139"/>
    </row>
    <row r="151" s="138" customFormat="1" ht="12.75">
      <c r="B151" s="139"/>
    </row>
    <row r="152" s="138" customFormat="1" ht="12.75">
      <c r="B152" s="139"/>
    </row>
    <row r="153" s="138" customFormat="1" ht="12.75">
      <c r="B153" s="139"/>
    </row>
    <row r="154" s="138" customFormat="1" ht="12.75">
      <c r="B154" s="139"/>
    </row>
    <row r="155" s="138" customFormat="1" ht="12.75">
      <c r="B155" s="139"/>
    </row>
    <row r="156" s="138" customFormat="1" ht="12.75">
      <c r="B156" s="139"/>
    </row>
    <row r="157" s="138" customFormat="1" ht="12.75">
      <c r="B157" s="139"/>
    </row>
    <row r="158" s="138" customFormat="1" ht="12.75">
      <c r="B158" s="139"/>
    </row>
    <row r="159" s="138" customFormat="1" ht="12.75">
      <c r="B159" s="139"/>
    </row>
    <row r="160" s="138" customFormat="1" ht="12.75">
      <c r="B160" s="139"/>
    </row>
    <row r="161" s="138" customFormat="1" ht="12.75">
      <c r="B161" s="139"/>
    </row>
    <row r="162" s="138" customFormat="1" ht="12.75">
      <c r="B162" s="139"/>
    </row>
    <row r="163" s="138" customFormat="1" ht="12.75">
      <c r="B163" s="139"/>
    </row>
    <row r="164" s="138" customFormat="1" ht="12.75">
      <c r="B164" s="139"/>
    </row>
    <row r="165" s="138" customFormat="1" ht="12.75">
      <c r="B165" s="139"/>
    </row>
    <row r="166" s="138" customFormat="1" ht="12.75">
      <c r="B166" s="139"/>
    </row>
    <row r="167" s="138" customFormat="1" ht="12.75">
      <c r="B167" s="139"/>
    </row>
    <row r="168" s="138" customFormat="1" ht="12.75">
      <c r="B168" s="139"/>
    </row>
    <row r="169" s="138" customFormat="1" ht="12.75">
      <c r="B169" s="139"/>
    </row>
    <row r="170" s="138" customFormat="1" ht="12.75">
      <c r="B170" s="13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33"/>
  <dimension ref="B2:B17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108" customWidth="1"/>
    <col min="2" max="2" width="100.7109375" style="108" customWidth="1"/>
    <col min="3" max="16384" width="9.140625" style="108" customWidth="1"/>
  </cols>
  <sheetData>
    <row r="1" s="109" customFormat="1" ht="12.75"/>
    <row r="2" s="138" customFormat="1" ht="12.75">
      <c r="B2" s="139"/>
    </row>
    <row r="3" s="138" customFormat="1" ht="12.75">
      <c r="B3" s="139"/>
    </row>
    <row r="4" s="138" customFormat="1" ht="12.75">
      <c r="B4" s="139"/>
    </row>
    <row r="5" s="138" customFormat="1" ht="12.75">
      <c r="B5" s="139"/>
    </row>
    <row r="6" s="138" customFormat="1" ht="12.75">
      <c r="B6" s="139"/>
    </row>
    <row r="7" s="138" customFormat="1" ht="12.75">
      <c r="B7" s="139"/>
    </row>
    <row r="8" s="138" customFormat="1" ht="12.75">
      <c r="B8" s="139"/>
    </row>
    <row r="9" s="138" customFormat="1" ht="12.75">
      <c r="B9" s="139"/>
    </row>
    <row r="10" s="138" customFormat="1" ht="12.75">
      <c r="B10" s="139"/>
    </row>
    <row r="11" s="138" customFormat="1" ht="12.75">
      <c r="B11" s="139"/>
    </row>
    <row r="12" s="138" customFormat="1" ht="12.75">
      <c r="B12" s="139"/>
    </row>
    <row r="13" s="138" customFormat="1" ht="12.75">
      <c r="B13" s="139"/>
    </row>
    <row r="14" s="138" customFormat="1" ht="12.75">
      <c r="B14" s="139"/>
    </row>
    <row r="15" s="138" customFormat="1" ht="12.75">
      <c r="B15" s="139"/>
    </row>
    <row r="16" s="138" customFormat="1" ht="12.75">
      <c r="B16" s="139"/>
    </row>
    <row r="17" s="138" customFormat="1" ht="12.75">
      <c r="B17" s="139"/>
    </row>
    <row r="18" s="138" customFormat="1" ht="12.75">
      <c r="B18" s="139"/>
    </row>
    <row r="19" s="138" customFormat="1" ht="12.75">
      <c r="B19" s="139"/>
    </row>
    <row r="20" s="138" customFormat="1" ht="12.75">
      <c r="B20" s="139"/>
    </row>
    <row r="21" s="138" customFormat="1" ht="12.75">
      <c r="B21" s="139"/>
    </row>
    <row r="22" s="138" customFormat="1" ht="12.75">
      <c r="B22" s="139"/>
    </row>
    <row r="23" s="138" customFormat="1" ht="12.75">
      <c r="B23" s="139"/>
    </row>
    <row r="24" s="138" customFormat="1" ht="12.75">
      <c r="B24" s="139"/>
    </row>
    <row r="25" s="138" customFormat="1" ht="12.75">
      <c r="B25" s="139"/>
    </row>
    <row r="26" s="138" customFormat="1" ht="12.75">
      <c r="B26" s="139"/>
    </row>
    <row r="27" s="138" customFormat="1" ht="12.75">
      <c r="B27" s="139"/>
    </row>
    <row r="28" s="138" customFormat="1" ht="12.75">
      <c r="B28" s="139"/>
    </row>
    <row r="29" s="138" customFormat="1" ht="12.75">
      <c r="B29" s="139"/>
    </row>
    <row r="30" s="138" customFormat="1" ht="12.75">
      <c r="B30" s="139"/>
    </row>
    <row r="31" s="138" customFormat="1" ht="12.75">
      <c r="B31" s="139"/>
    </row>
    <row r="32" s="138" customFormat="1" ht="12.75">
      <c r="B32" s="139"/>
    </row>
    <row r="33" s="138" customFormat="1" ht="12.75">
      <c r="B33" s="139"/>
    </row>
    <row r="34" s="138" customFormat="1" ht="12.75">
      <c r="B34" s="139"/>
    </row>
    <row r="35" s="138" customFormat="1" ht="12.75">
      <c r="B35" s="139"/>
    </row>
    <row r="36" s="138" customFormat="1" ht="12.75">
      <c r="B36" s="139"/>
    </row>
    <row r="37" s="138" customFormat="1" ht="12.75">
      <c r="B37" s="139"/>
    </row>
    <row r="38" s="138" customFormat="1" ht="12.75">
      <c r="B38" s="139"/>
    </row>
    <row r="39" s="138" customFormat="1" ht="12.75">
      <c r="B39" s="139"/>
    </row>
    <row r="40" s="138" customFormat="1" ht="12.75">
      <c r="B40" s="139"/>
    </row>
    <row r="41" s="138" customFormat="1" ht="12.75">
      <c r="B41" s="139"/>
    </row>
    <row r="42" s="138" customFormat="1" ht="12.75">
      <c r="B42" s="139"/>
    </row>
    <row r="43" s="138" customFormat="1" ht="12.75">
      <c r="B43" s="139"/>
    </row>
    <row r="44" s="138" customFormat="1" ht="12.75">
      <c r="B44" s="139"/>
    </row>
    <row r="45" s="138" customFormat="1" ht="12.75">
      <c r="B45" s="139"/>
    </row>
    <row r="46" s="138" customFormat="1" ht="12.75">
      <c r="B46" s="139"/>
    </row>
    <row r="47" s="138" customFormat="1" ht="12.75">
      <c r="B47" s="139"/>
    </row>
    <row r="48" s="138" customFormat="1" ht="12.75">
      <c r="B48" s="139"/>
    </row>
    <row r="49" s="138" customFormat="1" ht="12.75">
      <c r="B49" s="139"/>
    </row>
    <row r="50" s="138" customFormat="1" ht="12.75">
      <c r="B50" s="139"/>
    </row>
    <row r="51" s="138" customFormat="1" ht="12.75">
      <c r="B51" s="139"/>
    </row>
    <row r="52" s="138" customFormat="1" ht="12.75">
      <c r="B52" s="135"/>
    </row>
    <row r="53" s="138" customFormat="1" ht="12.75">
      <c r="B53" s="139"/>
    </row>
    <row r="54" s="138" customFormat="1" ht="12.75">
      <c r="B54" s="139"/>
    </row>
    <row r="55" s="138" customFormat="1" ht="12.75">
      <c r="B55" s="139"/>
    </row>
    <row r="56" s="138" customFormat="1" ht="12.75">
      <c r="B56" s="139"/>
    </row>
    <row r="57" s="138" customFormat="1" ht="12.75">
      <c r="B57" s="139"/>
    </row>
    <row r="58" s="138" customFormat="1" ht="12.75">
      <c r="B58" s="139"/>
    </row>
    <row r="59" s="138" customFormat="1" ht="12.75">
      <c r="B59" s="139"/>
    </row>
    <row r="60" s="138" customFormat="1" ht="12.75">
      <c r="B60" s="139"/>
    </row>
    <row r="61" s="138" customFormat="1" ht="12.75">
      <c r="B61" s="139"/>
    </row>
    <row r="62" s="138" customFormat="1" ht="12.75">
      <c r="B62" s="139"/>
    </row>
    <row r="63" s="138" customFormat="1" ht="12.75">
      <c r="B63" s="139"/>
    </row>
    <row r="64" s="138" customFormat="1" ht="12.75">
      <c r="B64" s="139"/>
    </row>
    <row r="65" s="138" customFormat="1" ht="12.75">
      <c r="B65" s="139"/>
    </row>
    <row r="66" s="138" customFormat="1" ht="12.75">
      <c r="B66" s="139"/>
    </row>
    <row r="67" s="138" customFormat="1" ht="12.75">
      <c r="B67" s="139"/>
    </row>
    <row r="68" s="138" customFormat="1" ht="12.75">
      <c r="B68" s="139"/>
    </row>
    <row r="69" s="138" customFormat="1" ht="12.75">
      <c r="B69" s="139"/>
    </row>
    <row r="70" s="138" customFormat="1" ht="12.75">
      <c r="B70" s="139"/>
    </row>
    <row r="71" s="138" customFormat="1" ht="12.75">
      <c r="B71" s="139"/>
    </row>
    <row r="72" s="138" customFormat="1" ht="12.75">
      <c r="B72" s="139"/>
    </row>
    <row r="73" s="138" customFormat="1" ht="12.75">
      <c r="B73" s="139"/>
    </row>
    <row r="74" s="138" customFormat="1" ht="12.75">
      <c r="B74" s="139"/>
    </row>
    <row r="75" s="138" customFormat="1" ht="12.75">
      <c r="B75" s="139"/>
    </row>
    <row r="76" s="138" customFormat="1" ht="12.75">
      <c r="B76" s="139"/>
    </row>
    <row r="77" s="138" customFormat="1" ht="12.75">
      <c r="B77" s="139"/>
    </row>
    <row r="78" s="138" customFormat="1" ht="12.75">
      <c r="B78" s="139"/>
    </row>
    <row r="79" s="138" customFormat="1" ht="12.75">
      <c r="B79" s="139"/>
    </row>
    <row r="80" s="138" customFormat="1" ht="12.75">
      <c r="B80" s="139"/>
    </row>
    <row r="81" s="138" customFormat="1" ht="12.75">
      <c r="B81" s="139"/>
    </row>
    <row r="82" s="138" customFormat="1" ht="12.75">
      <c r="B82" s="139"/>
    </row>
    <row r="83" s="138" customFormat="1" ht="12.75">
      <c r="B83" s="139"/>
    </row>
    <row r="84" s="138" customFormat="1" ht="12.75">
      <c r="B84" s="139"/>
    </row>
    <row r="85" s="138" customFormat="1" ht="12.75">
      <c r="B85" s="139"/>
    </row>
    <row r="86" s="138" customFormat="1" ht="12.75">
      <c r="B86" s="139"/>
    </row>
    <row r="87" s="138" customFormat="1" ht="12.75">
      <c r="B87" s="139"/>
    </row>
    <row r="88" s="138" customFormat="1" ht="12.75">
      <c r="B88" s="139"/>
    </row>
    <row r="89" s="138" customFormat="1" ht="12.75">
      <c r="B89" s="139"/>
    </row>
    <row r="90" s="138" customFormat="1" ht="12.75">
      <c r="B90" s="139"/>
    </row>
    <row r="91" s="138" customFormat="1" ht="12.75">
      <c r="B91" s="139"/>
    </row>
    <row r="92" s="138" customFormat="1" ht="12.75">
      <c r="B92" s="139"/>
    </row>
    <row r="93" s="138" customFormat="1" ht="12.75">
      <c r="B93" s="139"/>
    </row>
    <row r="94" s="138" customFormat="1" ht="12.75">
      <c r="B94" s="139"/>
    </row>
    <row r="95" s="138" customFormat="1" ht="12.75">
      <c r="B95" s="139"/>
    </row>
    <row r="96" s="138" customFormat="1" ht="12.75">
      <c r="B96" s="139"/>
    </row>
    <row r="97" s="138" customFormat="1" ht="12.75">
      <c r="B97" s="139"/>
    </row>
    <row r="98" s="138" customFormat="1" ht="12.75">
      <c r="B98" s="139"/>
    </row>
    <row r="99" s="138" customFormat="1" ht="12.75">
      <c r="B99" s="135"/>
    </row>
    <row r="100" s="138" customFormat="1" ht="12.75">
      <c r="B100" s="139"/>
    </row>
    <row r="101" s="138" customFormat="1" ht="12.75">
      <c r="B101" s="139"/>
    </row>
    <row r="102" s="138" customFormat="1" ht="12.75">
      <c r="B102" s="139"/>
    </row>
    <row r="103" s="138" customFormat="1" ht="12.75">
      <c r="B103" s="139"/>
    </row>
    <row r="104" s="138" customFormat="1" ht="12.75">
      <c r="B104" s="139"/>
    </row>
    <row r="105" s="138" customFormat="1" ht="12.75">
      <c r="B105" s="139"/>
    </row>
    <row r="106" s="138" customFormat="1" ht="12.75">
      <c r="B106" s="139"/>
    </row>
    <row r="107" s="138" customFormat="1" ht="12.75">
      <c r="B107" s="139"/>
    </row>
    <row r="108" s="138" customFormat="1" ht="12.75">
      <c r="B108" s="139"/>
    </row>
    <row r="109" s="138" customFormat="1" ht="12.75">
      <c r="B109" s="139"/>
    </row>
    <row r="110" s="138" customFormat="1" ht="12.75">
      <c r="B110" s="139"/>
    </row>
    <row r="111" s="138" customFormat="1" ht="12.75">
      <c r="B111" s="139"/>
    </row>
    <row r="112" s="138" customFormat="1" ht="12.75">
      <c r="B112" s="139"/>
    </row>
    <row r="113" s="138" customFormat="1" ht="12.75">
      <c r="B113" s="139"/>
    </row>
    <row r="114" s="138" customFormat="1" ht="12.75">
      <c r="B114" s="139"/>
    </row>
    <row r="115" s="138" customFormat="1" ht="12.75">
      <c r="B115" s="139"/>
    </row>
    <row r="116" s="138" customFormat="1" ht="12.75">
      <c r="B116" s="139"/>
    </row>
    <row r="117" s="138" customFormat="1" ht="12.75">
      <c r="B117" s="139"/>
    </row>
    <row r="118" s="138" customFormat="1" ht="12.75">
      <c r="B118" s="139"/>
    </row>
    <row r="119" s="138" customFormat="1" ht="12.75">
      <c r="B119" s="139"/>
    </row>
    <row r="120" s="138" customFormat="1" ht="12.75">
      <c r="B120" s="139"/>
    </row>
    <row r="121" s="138" customFormat="1" ht="12.75">
      <c r="B121" s="139"/>
    </row>
    <row r="122" s="138" customFormat="1" ht="12.75">
      <c r="B122" s="139"/>
    </row>
    <row r="123" s="138" customFormat="1" ht="12.75">
      <c r="B123" s="139"/>
    </row>
    <row r="124" s="138" customFormat="1" ht="12.75">
      <c r="B124" s="139"/>
    </row>
    <row r="125" s="138" customFormat="1" ht="12.75">
      <c r="B125" s="139"/>
    </row>
    <row r="126" s="138" customFormat="1" ht="12.75">
      <c r="B126" s="139"/>
    </row>
    <row r="127" s="138" customFormat="1" ht="12.75">
      <c r="B127" s="139"/>
    </row>
    <row r="128" s="138" customFormat="1" ht="12.75">
      <c r="B128" s="139"/>
    </row>
    <row r="129" s="138" customFormat="1" ht="12.75">
      <c r="B129" s="139"/>
    </row>
    <row r="130" s="138" customFormat="1" ht="12.75">
      <c r="B130" s="139"/>
    </row>
    <row r="131" s="138" customFormat="1" ht="12.75">
      <c r="B131" s="139"/>
    </row>
    <row r="132" s="138" customFormat="1" ht="12.75">
      <c r="B132" s="139"/>
    </row>
    <row r="133" s="138" customFormat="1" ht="12.75">
      <c r="B133" s="139"/>
    </row>
    <row r="134" s="138" customFormat="1" ht="12.75">
      <c r="B134" s="139"/>
    </row>
    <row r="135" s="138" customFormat="1" ht="12.75">
      <c r="B135" s="139"/>
    </row>
    <row r="136" s="138" customFormat="1" ht="12.75">
      <c r="B136" s="139"/>
    </row>
    <row r="137" s="138" customFormat="1" ht="12.75">
      <c r="B137" s="139"/>
    </row>
    <row r="138" s="138" customFormat="1" ht="12.75">
      <c r="B138" s="139"/>
    </row>
    <row r="139" s="138" customFormat="1" ht="12.75">
      <c r="B139" s="139"/>
    </row>
    <row r="140" s="138" customFormat="1" ht="12.75">
      <c r="B140" s="139"/>
    </row>
    <row r="141" s="138" customFormat="1" ht="12.75">
      <c r="B141" s="139"/>
    </row>
    <row r="142" s="138" customFormat="1" ht="12.75">
      <c r="B142" s="139"/>
    </row>
    <row r="143" s="138" customFormat="1" ht="12.75">
      <c r="B143" s="139"/>
    </row>
    <row r="144" s="138" customFormat="1" ht="12.75">
      <c r="B144" s="139"/>
    </row>
    <row r="145" s="138" customFormat="1" ht="12.75">
      <c r="B145" s="139"/>
    </row>
    <row r="146" s="138" customFormat="1" ht="12.75">
      <c r="B146" s="139"/>
    </row>
    <row r="147" s="138" customFormat="1" ht="12.75">
      <c r="B147" s="139"/>
    </row>
    <row r="148" s="138" customFormat="1" ht="12.75">
      <c r="B148" s="139"/>
    </row>
    <row r="149" s="138" customFormat="1" ht="12.75">
      <c r="B149" s="139"/>
    </row>
    <row r="150" s="138" customFormat="1" ht="12.75">
      <c r="B150" s="139"/>
    </row>
    <row r="151" s="138" customFormat="1" ht="12.75">
      <c r="B151" s="139"/>
    </row>
    <row r="152" s="138" customFormat="1" ht="12.75">
      <c r="B152" s="139"/>
    </row>
    <row r="153" s="138" customFormat="1" ht="12.75">
      <c r="B153" s="139"/>
    </row>
    <row r="154" s="138" customFormat="1" ht="12.75">
      <c r="B154" s="139"/>
    </row>
    <row r="155" s="138" customFormat="1" ht="12.75">
      <c r="B155" s="139"/>
    </row>
    <row r="156" s="138" customFormat="1" ht="12.75">
      <c r="B156" s="139"/>
    </row>
    <row r="157" s="138" customFormat="1" ht="12.75">
      <c r="B157" s="139"/>
    </row>
    <row r="158" s="138" customFormat="1" ht="12.75">
      <c r="B158" s="139"/>
    </row>
    <row r="159" s="138" customFormat="1" ht="12.75">
      <c r="B159" s="139"/>
    </row>
    <row r="160" s="138" customFormat="1" ht="12.75">
      <c r="B160" s="139"/>
    </row>
    <row r="161" s="138" customFormat="1" ht="12.75">
      <c r="B161" s="139"/>
    </row>
    <row r="162" s="138" customFormat="1" ht="12.75">
      <c r="B162" s="139"/>
    </row>
    <row r="163" s="138" customFormat="1" ht="12.75">
      <c r="B163" s="139"/>
    </row>
    <row r="164" s="138" customFormat="1" ht="12.75">
      <c r="B164" s="139"/>
    </row>
    <row r="165" s="138" customFormat="1" ht="12.75">
      <c r="B165" s="139"/>
    </row>
    <row r="166" s="138" customFormat="1" ht="12.75">
      <c r="B166" s="139"/>
    </row>
    <row r="167" s="138" customFormat="1" ht="12.75">
      <c r="B167" s="139"/>
    </row>
    <row r="168" s="138" customFormat="1" ht="12.75">
      <c r="B168" s="139"/>
    </row>
    <row r="169" s="138" customFormat="1" ht="12.75">
      <c r="B169" s="139"/>
    </row>
    <row r="170" s="138" customFormat="1" ht="12.75">
      <c r="B170" s="13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34"/>
  <dimension ref="A1:A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108" customWidth="1"/>
    <col min="2" max="2" width="100.7109375" style="108" customWidth="1"/>
    <col min="3" max="16384" width="9.140625" style="108" customWidth="1"/>
  </cols>
  <sheetData>
    <row r="1" s="109" customFormat="1" ht="12.75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9"/>
  <dimension ref="A1:F2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2" max="2" width="14.8515625" style="0" bestFit="1" customWidth="1"/>
  </cols>
  <sheetData>
    <row r="1" spans="1:6" ht="12.75">
      <c r="A1">
        <v>1</v>
      </c>
      <c r="B1" t="s">
        <v>1118</v>
      </c>
      <c r="C1">
        <v>12.75</v>
      </c>
      <c r="D1">
        <v>12.75</v>
      </c>
      <c r="E1">
        <v>12.75</v>
      </c>
      <c r="F1">
        <f>SUM(C:C)</f>
        <v>809</v>
      </c>
    </row>
    <row r="2" spans="1:5" ht="15" customHeight="1">
      <c r="A2">
        <v>2</v>
      </c>
      <c r="C2">
        <v>15</v>
      </c>
      <c r="D2">
        <v>15</v>
      </c>
      <c r="E2">
        <v>27.75</v>
      </c>
    </row>
    <row r="3" spans="1:5" ht="19.5" customHeight="1">
      <c r="A3">
        <v>3</v>
      </c>
      <c r="C3">
        <v>20</v>
      </c>
      <c r="D3">
        <v>20</v>
      </c>
      <c r="E3">
        <v>47.75</v>
      </c>
    </row>
    <row r="4" spans="1:5" ht="24.75" customHeight="1">
      <c r="A4">
        <v>4</v>
      </c>
      <c r="C4">
        <v>25</v>
      </c>
      <c r="D4">
        <v>25</v>
      </c>
      <c r="E4">
        <v>72.75</v>
      </c>
    </row>
    <row r="5" spans="1:5" ht="30" customHeight="1">
      <c r="A5">
        <v>5</v>
      </c>
      <c r="C5">
        <v>30</v>
      </c>
      <c r="D5">
        <v>30</v>
      </c>
      <c r="E5">
        <v>102.75</v>
      </c>
    </row>
    <row r="6" spans="1:5" ht="39.75" customHeight="1">
      <c r="A6">
        <v>6</v>
      </c>
      <c r="C6">
        <v>40</v>
      </c>
      <c r="D6">
        <v>40</v>
      </c>
      <c r="E6">
        <v>142.75</v>
      </c>
    </row>
    <row r="7" spans="1:5" ht="49.5" customHeight="1">
      <c r="A7">
        <v>7</v>
      </c>
      <c r="C7">
        <v>50</v>
      </c>
      <c r="D7">
        <v>50</v>
      </c>
      <c r="E7">
        <v>192.75</v>
      </c>
    </row>
    <row r="8" spans="1:5" ht="60" customHeight="1">
      <c r="A8">
        <v>8</v>
      </c>
      <c r="C8">
        <v>60</v>
      </c>
      <c r="D8">
        <v>60</v>
      </c>
      <c r="E8">
        <v>252.75</v>
      </c>
    </row>
    <row r="9" spans="1:5" ht="69.75" customHeight="1">
      <c r="A9">
        <v>9</v>
      </c>
      <c r="C9">
        <v>70</v>
      </c>
      <c r="D9">
        <v>70</v>
      </c>
      <c r="E9">
        <v>322.75</v>
      </c>
    </row>
    <row r="10" spans="1:5" ht="79.5" customHeight="1">
      <c r="A10">
        <v>10</v>
      </c>
      <c r="C10">
        <v>80</v>
      </c>
      <c r="D10">
        <v>80</v>
      </c>
      <c r="E10">
        <v>402.75</v>
      </c>
    </row>
    <row r="11" spans="1:5" ht="90" customHeight="1">
      <c r="A11">
        <v>11</v>
      </c>
      <c r="C11">
        <v>90</v>
      </c>
      <c r="D11">
        <v>90</v>
      </c>
      <c r="E11">
        <v>492.75</v>
      </c>
    </row>
    <row r="12" spans="1:5" ht="99.75" customHeight="1">
      <c r="A12">
        <v>12</v>
      </c>
      <c r="C12">
        <v>100</v>
      </c>
      <c r="D12">
        <v>100</v>
      </c>
      <c r="E12">
        <v>592.75</v>
      </c>
    </row>
    <row r="13" spans="1:5" ht="12.75">
      <c r="A13">
        <v>13</v>
      </c>
      <c r="C13">
        <v>12.75</v>
      </c>
      <c r="D13">
        <v>12.75</v>
      </c>
      <c r="E13">
        <v>605.5</v>
      </c>
    </row>
    <row r="14" spans="1:5" ht="12.75">
      <c r="A14">
        <v>14</v>
      </c>
      <c r="C14">
        <v>12.75</v>
      </c>
      <c r="D14">
        <v>12.75</v>
      </c>
      <c r="E14">
        <v>618.25</v>
      </c>
    </row>
    <row r="15" spans="1:5" ht="12.75">
      <c r="A15">
        <v>15</v>
      </c>
      <c r="C15">
        <v>12.75</v>
      </c>
      <c r="D15">
        <v>12.75</v>
      </c>
      <c r="E15">
        <v>631</v>
      </c>
    </row>
    <row r="16" spans="1:5" ht="12.75">
      <c r="A16">
        <v>16</v>
      </c>
      <c r="C16">
        <v>12.75</v>
      </c>
      <c r="D16">
        <v>12.75</v>
      </c>
      <c r="E16">
        <v>643.75</v>
      </c>
    </row>
    <row r="17" spans="1:5" ht="12.75">
      <c r="A17">
        <v>17</v>
      </c>
      <c r="C17">
        <v>12.75</v>
      </c>
      <c r="D17">
        <v>12.75</v>
      </c>
      <c r="E17">
        <v>656.5</v>
      </c>
    </row>
    <row r="18" spans="1:5" ht="12.75">
      <c r="A18">
        <v>18</v>
      </c>
      <c r="C18">
        <v>12.75</v>
      </c>
      <c r="D18">
        <v>12.75</v>
      </c>
      <c r="E18">
        <v>669.25</v>
      </c>
    </row>
    <row r="19" spans="1:5" ht="12.75">
      <c r="A19">
        <v>19</v>
      </c>
      <c r="C19">
        <v>12.75</v>
      </c>
      <c r="D19">
        <v>12.75</v>
      </c>
      <c r="E19">
        <v>682</v>
      </c>
    </row>
    <row r="20" spans="1:5" ht="12.75">
      <c r="A20">
        <v>20</v>
      </c>
      <c r="C20">
        <v>12.75</v>
      </c>
      <c r="D20">
        <v>12.75</v>
      </c>
      <c r="E20">
        <v>694.75</v>
      </c>
    </row>
    <row r="21" spans="1:5" ht="12.75">
      <c r="A21">
        <v>21</v>
      </c>
      <c r="C21">
        <v>12.75</v>
      </c>
      <c r="D21">
        <v>12.75</v>
      </c>
      <c r="E21">
        <v>707.5</v>
      </c>
    </row>
    <row r="22" spans="1:5" ht="12.75">
      <c r="A22">
        <v>22</v>
      </c>
      <c r="C22">
        <v>12.75</v>
      </c>
      <c r="D22">
        <v>12.75</v>
      </c>
      <c r="E22">
        <v>720.25</v>
      </c>
    </row>
    <row r="23" spans="1:5" ht="12.75">
      <c r="A23">
        <v>23</v>
      </c>
      <c r="C23">
        <v>12.75</v>
      </c>
      <c r="D23">
        <v>12.75</v>
      </c>
      <c r="E23">
        <v>733</v>
      </c>
    </row>
    <row r="24" spans="1:5" ht="12.75">
      <c r="A24">
        <v>24</v>
      </c>
      <c r="C24">
        <v>12.75</v>
      </c>
      <c r="D24">
        <v>12.75</v>
      </c>
      <c r="E24">
        <v>745.75</v>
      </c>
    </row>
    <row r="25" spans="1:5" ht="12.75">
      <c r="A25">
        <v>25</v>
      </c>
      <c r="C25">
        <v>12.75</v>
      </c>
      <c r="D25">
        <v>12.75</v>
      </c>
      <c r="E25">
        <v>758.5</v>
      </c>
    </row>
    <row r="26" spans="1:5" ht="12.75">
      <c r="A26">
        <v>26</v>
      </c>
      <c r="C26">
        <v>12.75</v>
      </c>
      <c r="D26">
        <v>12.75</v>
      </c>
      <c r="E26">
        <v>771.25</v>
      </c>
    </row>
    <row r="27" spans="1:5" ht="12.75">
      <c r="A27">
        <v>27</v>
      </c>
      <c r="C27">
        <v>12.75</v>
      </c>
      <c r="D27">
        <v>12.75</v>
      </c>
      <c r="E27">
        <v>784</v>
      </c>
    </row>
    <row r="28" spans="1:5" ht="12.75">
      <c r="A28">
        <v>28</v>
      </c>
      <c r="C28">
        <v>12.75</v>
      </c>
      <c r="D28">
        <v>12.75</v>
      </c>
      <c r="E28">
        <v>796.75</v>
      </c>
    </row>
    <row r="29" spans="1:5" ht="12" customHeight="1">
      <c r="A29">
        <v>29</v>
      </c>
      <c r="C29">
        <v>12.25</v>
      </c>
      <c r="D29">
        <v>12.25</v>
      </c>
      <c r="E29">
        <v>809</v>
      </c>
    </row>
  </sheetData>
  <printOptions horizontalCentered="1"/>
  <pageMargins left="0.3937007874015748" right="0.3937007874015748" top="0.3937007874015748" bottom="0.3937007874015748" header="0" footer="0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35"/>
  <dimension ref="A1:A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7109375" style="108" customWidth="1"/>
    <col min="2" max="2" width="100.7109375" style="108" customWidth="1"/>
    <col min="3" max="16384" width="9.140625" style="108" customWidth="1"/>
  </cols>
  <sheetData>
    <row r="1" s="109" customFormat="1" ht="12.75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42"/>
  <dimension ref="B1:J4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245" customWidth="1"/>
    <col min="2" max="2" width="12.28125" style="245" bestFit="1" customWidth="1"/>
    <col min="3" max="10" width="9.140625" style="245" customWidth="1"/>
    <col min="11" max="11" width="1.7109375" style="245" customWidth="1"/>
    <col min="12" max="16384" width="9.140625" style="245" customWidth="1"/>
  </cols>
  <sheetData>
    <row r="1" spans="2:10" ht="18.75">
      <c r="B1" s="384" t="s">
        <v>619</v>
      </c>
      <c r="C1" s="384"/>
      <c r="D1" s="384"/>
      <c r="E1" s="384"/>
      <c r="F1" s="384"/>
      <c r="G1" s="384"/>
      <c r="H1" s="384"/>
      <c r="I1" s="384"/>
      <c r="J1" s="384"/>
    </row>
    <row r="2" spans="2:10" ht="18.75">
      <c r="B2" s="384" t="s">
        <v>620</v>
      </c>
      <c r="C2" s="384"/>
      <c r="D2" s="384"/>
      <c r="E2" s="384"/>
      <c r="F2" s="384"/>
      <c r="G2" s="384"/>
      <c r="H2" s="384"/>
      <c r="I2" s="384"/>
      <c r="J2" s="384"/>
    </row>
    <row r="3" spans="2:10" ht="18.75">
      <c r="B3" s="384" t="s">
        <v>621</v>
      </c>
      <c r="C3" s="384"/>
      <c r="D3" s="384"/>
      <c r="E3" s="384"/>
      <c r="F3" s="384"/>
      <c r="G3" s="384"/>
      <c r="H3" s="384"/>
      <c r="I3" s="384"/>
      <c r="J3" s="384"/>
    </row>
    <row r="4" spans="2:10" ht="15.75" customHeight="1">
      <c r="B4" s="246"/>
      <c r="C4" s="246"/>
      <c r="D4" s="246"/>
      <c r="E4" s="246"/>
      <c r="F4" s="246"/>
      <c r="G4" s="246"/>
      <c r="H4" s="246"/>
      <c r="I4" s="246"/>
      <c r="J4" s="246"/>
    </row>
    <row r="5" spans="2:9" ht="15.75">
      <c r="B5" s="253"/>
      <c r="C5" s="254" t="s">
        <v>602</v>
      </c>
      <c r="D5" s="255"/>
      <c r="E5" s="255"/>
      <c r="F5" s="255"/>
      <c r="G5" s="255"/>
      <c r="H5" s="253" t="s">
        <v>603</v>
      </c>
      <c r="I5" s="253"/>
    </row>
    <row r="6" spans="2:9" ht="15.75">
      <c r="B6" s="253"/>
      <c r="C6" s="253"/>
      <c r="D6" s="253"/>
      <c r="E6" s="253"/>
      <c r="F6" s="253"/>
      <c r="G6" s="253"/>
      <c r="H6" s="253"/>
      <c r="I6" s="253"/>
    </row>
    <row r="7" spans="2:9" ht="15.75">
      <c r="B7" s="254"/>
      <c r="C7" s="254" t="s">
        <v>604</v>
      </c>
      <c r="D7" s="255"/>
      <c r="E7" s="255"/>
      <c r="F7" s="255"/>
      <c r="G7" s="255"/>
      <c r="H7" s="253"/>
      <c r="I7" s="253"/>
    </row>
    <row r="8" spans="2:9" ht="15.75">
      <c r="B8" s="253"/>
      <c r="C8" s="256"/>
      <c r="D8" s="388" t="s">
        <v>605</v>
      </c>
      <c r="E8" s="388"/>
      <c r="F8" s="388"/>
      <c r="G8" s="388"/>
      <c r="H8" s="388"/>
      <c r="I8" s="253"/>
    </row>
    <row r="9" spans="2:9" ht="15.75">
      <c r="B9" s="253"/>
      <c r="C9" s="253"/>
      <c r="D9" s="253"/>
      <c r="E9" s="253"/>
      <c r="F9" s="253"/>
      <c r="G9" s="253"/>
      <c r="H9" s="253"/>
      <c r="I9" s="253"/>
    </row>
    <row r="10" spans="2:9" ht="15.75">
      <c r="B10" s="257"/>
      <c r="C10" s="254" t="s">
        <v>622</v>
      </c>
      <c r="D10" s="255"/>
      <c r="E10" s="255"/>
      <c r="F10" s="255"/>
      <c r="G10" s="255"/>
      <c r="H10" s="253"/>
      <c r="I10" s="253"/>
    </row>
    <row r="11" spans="2:9" ht="15.75">
      <c r="B11" s="253"/>
      <c r="C11" s="256"/>
      <c r="D11" s="388" t="s">
        <v>606</v>
      </c>
      <c r="E11" s="388"/>
      <c r="F11" s="388"/>
      <c r="G11" s="388"/>
      <c r="H11" s="388"/>
      <c r="I11" s="253"/>
    </row>
    <row r="12" spans="2:9" ht="15.75">
      <c r="B12" s="253"/>
      <c r="C12" s="253"/>
      <c r="D12" s="253"/>
      <c r="E12" s="253"/>
      <c r="F12" s="253"/>
      <c r="G12" s="253"/>
      <c r="H12" s="253"/>
      <c r="I12" s="253"/>
    </row>
    <row r="13" spans="2:9" ht="15.75">
      <c r="B13" s="254"/>
      <c r="C13" s="254" t="s">
        <v>624</v>
      </c>
      <c r="D13" s="255"/>
      <c r="E13" s="255"/>
      <c r="F13" s="255"/>
      <c r="G13" s="255"/>
      <c r="H13" s="253"/>
      <c r="I13" s="253" t="s">
        <v>625</v>
      </c>
    </row>
    <row r="14" spans="2:9" ht="15.75">
      <c r="B14" s="253"/>
      <c r="C14" s="256"/>
      <c r="D14" s="388" t="s">
        <v>607</v>
      </c>
      <c r="E14" s="388"/>
      <c r="F14" s="388"/>
      <c r="G14" s="388"/>
      <c r="H14" s="388"/>
      <c r="I14" s="253"/>
    </row>
    <row r="15" spans="2:9" ht="15.75">
      <c r="B15" s="253"/>
      <c r="C15" s="253"/>
      <c r="D15" s="253"/>
      <c r="E15" s="253"/>
      <c r="F15" s="253"/>
      <c r="G15" s="253"/>
      <c r="H15" s="253"/>
      <c r="I15" s="253"/>
    </row>
    <row r="16" spans="2:9" ht="15.75">
      <c r="B16" s="382" t="s">
        <v>608</v>
      </c>
      <c r="C16" s="382"/>
      <c r="D16" s="382"/>
      <c r="E16" s="255"/>
      <c r="F16" s="255"/>
      <c r="G16" s="255"/>
      <c r="H16" s="255"/>
      <c r="I16" s="253"/>
    </row>
    <row r="17" spans="2:9" ht="15.75">
      <c r="B17" s="253"/>
      <c r="C17" s="253"/>
      <c r="D17" s="253"/>
      <c r="E17" s="253"/>
      <c r="F17" s="253"/>
      <c r="G17" s="253"/>
      <c r="H17" s="253"/>
      <c r="I17" s="253"/>
    </row>
    <row r="19" spans="2:10" ht="60.75">
      <c r="B19" s="383" t="s">
        <v>609</v>
      </c>
      <c r="C19" s="383"/>
      <c r="D19" s="383"/>
      <c r="E19" s="383"/>
      <c r="F19" s="383"/>
      <c r="G19" s="383"/>
      <c r="H19" s="383"/>
      <c r="I19" s="383"/>
      <c r="J19" s="383"/>
    </row>
    <row r="21" spans="2:10" ht="18.75">
      <c r="B21" s="384" t="s">
        <v>610</v>
      </c>
      <c r="C21" s="384"/>
      <c r="D21" s="384"/>
      <c r="E21" s="384"/>
      <c r="F21" s="384"/>
      <c r="G21" s="384"/>
      <c r="H21" s="384"/>
      <c r="I21" s="384"/>
      <c r="J21" s="384"/>
    </row>
    <row r="22" spans="2:10" ht="18.75">
      <c r="B22" s="386"/>
      <c r="C22" s="386"/>
      <c r="D22" s="386"/>
      <c r="E22" s="386"/>
      <c r="F22" s="386"/>
      <c r="G22" s="386"/>
      <c r="H22" s="386"/>
      <c r="I22" s="386"/>
      <c r="J22" s="386"/>
    </row>
    <row r="23" spans="2:10" ht="18.75">
      <c r="B23" s="384" t="s">
        <v>611</v>
      </c>
      <c r="C23" s="384"/>
      <c r="D23" s="384"/>
      <c r="E23" s="384"/>
      <c r="F23" s="384"/>
      <c r="G23" s="384"/>
      <c r="H23" s="384"/>
      <c r="I23" s="384"/>
      <c r="J23" s="384"/>
    </row>
    <row r="24" spans="2:10" ht="18.75">
      <c r="B24" s="386"/>
      <c r="C24" s="386"/>
      <c r="D24" s="386"/>
      <c r="E24" s="386"/>
      <c r="F24" s="386"/>
      <c r="G24" s="386"/>
      <c r="H24" s="386"/>
      <c r="I24" s="386"/>
      <c r="J24" s="386"/>
    </row>
    <row r="25" spans="2:10" ht="26.25">
      <c r="B25" s="387" t="s">
        <v>612</v>
      </c>
      <c r="C25" s="387"/>
      <c r="D25" s="387"/>
      <c r="E25" s="387"/>
      <c r="F25" s="387"/>
      <c r="G25" s="387"/>
      <c r="H25" s="387"/>
      <c r="I25" s="387"/>
      <c r="J25" s="387"/>
    </row>
    <row r="26" spans="2:10" ht="15">
      <c r="B26" s="391" t="s">
        <v>623</v>
      </c>
      <c r="C26" s="391"/>
      <c r="D26" s="391"/>
      <c r="E26" s="391"/>
      <c r="F26" s="391"/>
      <c r="G26" s="391"/>
      <c r="H26" s="391"/>
      <c r="I26" s="391"/>
      <c r="J26" s="391"/>
    </row>
    <row r="27" spans="2:10" ht="15">
      <c r="B27" s="248"/>
      <c r="C27" s="248"/>
      <c r="D27" s="248"/>
      <c r="E27" s="248"/>
      <c r="F27" s="248"/>
      <c r="G27" s="248"/>
      <c r="H27" s="248"/>
      <c r="I27" s="248"/>
      <c r="J27" s="248"/>
    </row>
    <row r="28" spans="2:10" ht="18.75">
      <c r="B28" s="386"/>
      <c r="C28" s="386"/>
      <c r="D28" s="386"/>
      <c r="E28" s="386"/>
      <c r="F28" s="386"/>
      <c r="G28" s="386"/>
      <c r="H28" s="386"/>
      <c r="I28" s="386"/>
      <c r="J28" s="386"/>
    </row>
    <row r="29" spans="2:10" ht="18.75">
      <c r="B29" s="254" t="s">
        <v>613</v>
      </c>
      <c r="C29" s="250"/>
      <c r="D29" s="250"/>
      <c r="E29" s="250"/>
      <c r="F29" s="247"/>
      <c r="G29" s="254" t="s">
        <v>614</v>
      </c>
      <c r="H29" s="250"/>
      <c r="I29" s="250"/>
      <c r="J29" s="247"/>
    </row>
    <row r="30" spans="2:10" ht="18.75">
      <c r="B30" s="249"/>
      <c r="C30" s="251"/>
      <c r="D30" s="251"/>
      <c r="E30" s="251"/>
      <c r="F30" s="247"/>
      <c r="G30" s="249"/>
      <c r="H30" s="251"/>
      <c r="I30" s="251"/>
      <c r="J30" s="247"/>
    </row>
    <row r="31" spans="2:10" ht="18.75">
      <c r="B31" s="249"/>
      <c r="C31" s="251"/>
      <c r="D31" s="251"/>
      <c r="E31" s="251"/>
      <c r="F31" s="247"/>
      <c r="G31" s="249"/>
      <c r="H31" s="251"/>
      <c r="I31" s="251"/>
      <c r="J31" s="247"/>
    </row>
    <row r="32" spans="2:10" ht="18.75">
      <c r="B32" s="249"/>
      <c r="C32" s="251"/>
      <c r="D32" s="251"/>
      <c r="E32" s="251"/>
      <c r="F32" s="247"/>
      <c r="G32" s="249"/>
      <c r="H32" s="251"/>
      <c r="I32" s="251"/>
      <c r="J32" s="247"/>
    </row>
    <row r="33" spans="2:10" ht="18.75">
      <c r="B33" s="386"/>
      <c r="C33" s="386"/>
      <c r="D33" s="386"/>
      <c r="E33" s="386"/>
      <c r="F33" s="386"/>
      <c r="G33" s="386"/>
      <c r="H33" s="386"/>
      <c r="I33" s="386"/>
      <c r="J33" s="386"/>
    </row>
    <row r="34" spans="2:10" ht="15.75">
      <c r="B34" s="385" t="s">
        <v>615</v>
      </c>
      <c r="C34" s="385"/>
      <c r="D34" s="385"/>
      <c r="E34" s="385"/>
      <c r="F34" s="385"/>
      <c r="G34" s="385"/>
      <c r="H34" s="385"/>
      <c r="I34" s="385"/>
      <c r="J34" s="385"/>
    </row>
    <row r="35" spans="2:10" ht="15.75">
      <c r="B35" s="385" t="s">
        <v>616</v>
      </c>
      <c r="C35" s="385"/>
      <c r="D35" s="385"/>
      <c r="E35" s="385"/>
      <c r="F35" s="385"/>
      <c r="G35" s="385"/>
      <c r="H35" s="385"/>
      <c r="I35" s="385"/>
      <c r="J35" s="385"/>
    </row>
    <row r="36" spans="2:10" ht="15.75">
      <c r="B36" s="252"/>
      <c r="C36" s="252"/>
      <c r="D36" s="252"/>
      <c r="E36" s="252"/>
      <c r="F36" s="252"/>
      <c r="G36" s="252"/>
      <c r="H36" s="252"/>
      <c r="I36" s="252"/>
      <c r="J36" s="252"/>
    </row>
    <row r="37" spans="2:10" ht="15.75">
      <c r="B37" s="252"/>
      <c r="C37" s="252"/>
      <c r="D37" s="252"/>
      <c r="E37" s="252"/>
      <c r="F37" s="252"/>
      <c r="G37" s="252"/>
      <c r="H37" s="252"/>
      <c r="I37" s="252"/>
      <c r="J37" s="252"/>
    </row>
    <row r="38" spans="2:10" ht="15.75">
      <c r="B38" s="252"/>
      <c r="C38" s="252"/>
      <c r="D38" s="252"/>
      <c r="E38" s="252"/>
      <c r="F38" s="252"/>
      <c r="G38" s="252"/>
      <c r="H38" s="252"/>
      <c r="I38" s="252"/>
      <c r="J38" s="252"/>
    </row>
    <row r="40" spans="2:9" s="253" customFormat="1" ht="15.75">
      <c r="B40" s="255"/>
      <c r="C40" s="255"/>
      <c r="D40" s="255"/>
      <c r="F40" s="255"/>
      <c r="G40" s="255"/>
      <c r="H40" s="255"/>
      <c r="I40" s="255"/>
    </row>
    <row r="41" spans="2:9" s="253" customFormat="1" ht="15.75">
      <c r="B41" s="388" t="s">
        <v>617</v>
      </c>
      <c r="C41" s="388"/>
      <c r="D41" s="388"/>
      <c r="F41" s="389" t="s">
        <v>618</v>
      </c>
      <c r="G41" s="389"/>
      <c r="H41" s="389"/>
      <c r="I41" s="389"/>
    </row>
    <row r="42" spans="6:9" s="253" customFormat="1" ht="15.75">
      <c r="F42" s="390"/>
      <c r="G42" s="390"/>
      <c r="H42" s="390"/>
      <c r="I42" s="390"/>
    </row>
  </sheetData>
  <mergeCells count="20">
    <mergeCell ref="B35:J35"/>
    <mergeCell ref="B41:D41"/>
    <mergeCell ref="F41:I42"/>
    <mergeCell ref="B3:J3"/>
    <mergeCell ref="D8:H8"/>
    <mergeCell ref="D11:H11"/>
    <mergeCell ref="D14:H14"/>
    <mergeCell ref="B26:J26"/>
    <mergeCell ref="B28:J28"/>
    <mergeCell ref="B33:J33"/>
    <mergeCell ref="B34:J34"/>
    <mergeCell ref="B22:J22"/>
    <mergeCell ref="B23:J23"/>
    <mergeCell ref="B24:J24"/>
    <mergeCell ref="B25:J25"/>
    <mergeCell ref="B16:D16"/>
    <mergeCell ref="B19:J19"/>
    <mergeCell ref="B21:J21"/>
    <mergeCell ref="B1:J1"/>
    <mergeCell ref="B2:J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0"/>
  <dimension ref="B1:R18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85546875" style="91" customWidth="1"/>
    <col min="2" max="2" width="2.7109375" style="173" customWidth="1"/>
    <col min="3" max="3" width="2.7109375" style="174" customWidth="1"/>
    <col min="4" max="4" width="90.7109375" style="174" customWidth="1"/>
    <col min="5" max="5" width="0.85546875" style="174" customWidth="1"/>
    <col min="6" max="17" width="9.140625" style="174" customWidth="1"/>
    <col min="18" max="16384" width="9.140625" style="91" customWidth="1"/>
  </cols>
  <sheetData>
    <row r="1" spans="2:18" ht="26.25" customHeight="1">
      <c r="B1" s="175"/>
      <c r="C1" s="175"/>
      <c r="D1" s="172" t="s">
        <v>4</v>
      </c>
      <c r="R1" s="174"/>
    </row>
    <row r="2" ht="9.75" customHeight="1"/>
    <row r="3" spans="2:4" s="176" customFormat="1" ht="15.75">
      <c r="B3" s="315">
        <v>1</v>
      </c>
      <c r="C3" s="316"/>
      <c r="D3" s="177" t="s">
        <v>344</v>
      </c>
    </row>
    <row r="4" s="176" customFormat="1" ht="4.5" customHeight="1"/>
    <row r="5" spans="2:4" s="176" customFormat="1" ht="12.75">
      <c r="B5" s="317" t="s">
        <v>889</v>
      </c>
      <c r="C5" s="179" t="s">
        <v>821</v>
      </c>
      <c r="D5" s="178" t="s">
        <v>347</v>
      </c>
    </row>
    <row r="6" spans="2:4" s="176" customFormat="1" ht="12.75">
      <c r="B6" s="317"/>
      <c r="C6" s="311" t="s">
        <v>825</v>
      </c>
      <c r="D6" s="178" t="s">
        <v>345</v>
      </c>
    </row>
    <row r="7" spans="2:4" s="176" customFormat="1" ht="12.75">
      <c r="B7" s="317"/>
      <c r="C7" s="179" t="s">
        <v>826</v>
      </c>
      <c r="D7" s="178" t="s">
        <v>346</v>
      </c>
    </row>
    <row r="8" s="176" customFormat="1" ht="7.5" customHeight="1"/>
    <row r="9" spans="2:4" s="176" customFormat="1" ht="15.75">
      <c r="B9" s="315">
        <v>2</v>
      </c>
      <c r="C9" s="316"/>
      <c r="D9" s="177" t="s">
        <v>365</v>
      </c>
    </row>
    <row r="10" s="176" customFormat="1" ht="4.5" customHeight="1"/>
    <row r="11" spans="2:4" s="176" customFormat="1" ht="12.75">
      <c r="B11" s="317" t="s">
        <v>889</v>
      </c>
      <c r="C11" s="179" t="s">
        <v>821</v>
      </c>
      <c r="D11" s="178" t="s">
        <v>366</v>
      </c>
    </row>
    <row r="12" spans="2:4" s="176" customFormat="1" ht="12.75">
      <c r="B12" s="317"/>
      <c r="C12" s="311" t="s">
        <v>825</v>
      </c>
      <c r="D12" s="178" t="s">
        <v>367</v>
      </c>
    </row>
    <row r="13" spans="2:4" s="176" customFormat="1" ht="12.75">
      <c r="B13" s="317"/>
      <c r="C13" s="179" t="s">
        <v>826</v>
      </c>
      <c r="D13" s="178" t="s">
        <v>368</v>
      </c>
    </row>
    <row r="14" s="176" customFormat="1" ht="7.5" customHeight="1"/>
    <row r="15" spans="2:4" s="176" customFormat="1" ht="15.75">
      <c r="B15" s="315">
        <v>3</v>
      </c>
      <c r="C15" s="316"/>
      <c r="D15" s="177" t="s">
        <v>359</v>
      </c>
    </row>
    <row r="16" s="176" customFormat="1" ht="4.5" customHeight="1"/>
    <row r="17" spans="2:4" s="176" customFormat="1" ht="12.75">
      <c r="B17" s="317" t="s">
        <v>889</v>
      </c>
      <c r="C17" s="179" t="s">
        <v>821</v>
      </c>
      <c r="D17" s="178" t="s">
        <v>346</v>
      </c>
    </row>
    <row r="18" spans="2:4" s="176" customFormat="1" ht="12.75">
      <c r="B18" s="317"/>
      <c r="C18" s="311" t="s">
        <v>825</v>
      </c>
      <c r="D18" s="178" t="s">
        <v>347</v>
      </c>
    </row>
    <row r="19" spans="2:4" s="176" customFormat="1" ht="12.75">
      <c r="B19" s="317"/>
      <c r="C19" s="179" t="s">
        <v>826</v>
      </c>
      <c r="D19" s="178" t="s">
        <v>360</v>
      </c>
    </row>
    <row r="20" s="176" customFormat="1" ht="7.5" customHeight="1"/>
    <row r="21" spans="2:4" s="176" customFormat="1" ht="15.75">
      <c r="B21" s="315">
        <v>4</v>
      </c>
      <c r="C21" s="316"/>
      <c r="D21" s="177" t="s">
        <v>909</v>
      </c>
    </row>
    <row r="22" s="176" customFormat="1" ht="4.5" customHeight="1"/>
    <row r="23" spans="2:4" s="176" customFormat="1" ht="12.75">
      <c r="B23" s="317" t="s">
        <v>889</v>
      </c>
      <c r="C23" s="179" t="s">
        <v>821</v>
      </c>
      <c r="D23" s="178" t="s">
        <v>910</v>
      </c>
    </row>
    <row r="24" spans="2:4" s="176" customFormat="1" ht="12.75">
      <c r="B24" s="317"/>
      <c r="C24" s="311" t="s">
        <v>825</v>
      </c>
      <c r="D24" s="178" t="s">
        <v>911</v>
      </c>
    </row>
    <row r="25" spans="2:4" s="176" customFormat="1" ht="12.75">
      <c r="B25" s="317"/>
      <c r="C25" s="179" t="s">
        <v>826</v>
      </c>
      <c r="D25" s="178" t="s">
        <v>912</v>
      </c>
    </row>
    <row r="26" s="176" customFormat="1" ht="7.5" customHeight="1"/>
    <row r="27" spans="2:4" s="176" customFormat="1" ht="15.75">
      <c r="B27" s="315">
        <v>5</v>
      </c>
      <c r="C27" s="316"/>
      <c r="D27" s="177" t="s">
        <v>913</v>
      </c>
    </row>
    <row r="28" s="176" customFormat="1" ht="4.5" customHeight="1"/>
    <row r="29" spans="2:4" s="176" customFormat="1" ht="12.75">
      <c r="B29" s="317" t="s">
        <v>889</v>
      </c>
      <c r="C29" s="179" t="s">
        <v>821</v>
      </c>
      <c r="D29" s="178" t="s">
        <v>903</v>
      </c>
    </row>
    <row r="30" spans="2:4" s="176" customFormat="1" ht="12.75">
      <c r="B30" s="317"/>
      <c r="C30" s="311" t="s">
        <v>825</v>
      </c>
      <c r="D30" s="178" t="s">
        <v>914</v>
      </c>
    </row>
    <row r="31" spans="2:4" s="176" customFormat="1" ht="12.75">
      <c r="B31" s="317"/>
      <c r="C31" s="179" t="s">
        <v>826</v>
      </c>
      <c r="D31" s="178" t="s">
        <v>915</v>
      </c>
    </row>
    <row r="32" s="176" customFormat="1" ht="7.5" customHeight="1"/>
    <row r="33" spans="2:4" s="176" customFormat="1" ht="15.75">
      <c r="B33" s="315">
        <v>6</v>
      </c>
      <c r="C33" s="316"/>
      <c r="D33" s="177" t="s">
        <v>897</v>
      </c>
    </row>
    <row r="34" s="176" customFormat="1" ht="4.5" customHeight="1"/>
    <row r="35" spans="2:4" s="176" customFormat="1" ht="25.5">
      <c r="B35" s="317" t="s">
        <v>889</v>
      </c>
      <c r="C35" s="179" t="s">
        <v>821</v>
      </c>
      <c r="D35" s="178" t="s">
        <v>900</v>
      </c>
    </row>
    <row r="36" spans="2:4" s="176" customFormat="1" ht="12.75">
      <c r="B36" s="317"/>
      <c r="C36" s="311" t="s">
        <v>825</v>
      </c>
      <c r="D36" s="178" t="s">
        <v>898</v>
      </c>
    </row>
    <row r="37" spans="2:4" s="176" customFormat="1" ht="12.75">
      <c r="B37" s="317"/>
      <c r="C37" s="179" t="s">
        <v>826</v>
      </c>
      <c r="D37" s="178" t="s">
        <v>899</v>
      </c>
    </row>
    <row r="38" s="176" customFormat="1" ht="7.5" customHeight="1"/>
    <row r="39" spans="2:4" s="176" customFormat="1" ht="15.75">
      <c r="B39" s="315">
        <v>7</v>
      </c>
      <c r="C39" s="316"/>
      <c r="D39" s="177" t="s">
        <v>377</v>
      </c>
    </row>
    <row r="40" s="176" customFormat="1" ht="4.5" customHeight="1"/>
    <row r="41" spans="2:4" s="176" customFormat="1" ht="12.75">
      <c r="B41" s="317" t="s">
        <v>889</v>
      </c>
      <c r="C41" s="179" t="s">
        <v>821</v>
      </c>
      <c r="D41" s="178" t="s">
        <v>379</v>
      </c>
    </row>
    <row r="42" spans="2:4" s="176" customFormat="1" ht="25.5">
      <c r="B42" s="317"/>
      <c r="C42" s="311" t="s">
        <v>825</v>
      </c>
      <c r="D42" s="178" t="s">
        <v>380</v>
      </c>
    </row>
    <row r="43" spans="2:4" s="176" customFormat="1" ht="25.5">
      <c r="B43" s="317"/>
      <c r="C43" s="179" t="s">
        <v>826</v>
      </c>
      <c r="D43" s="178" t="s">
        <v>378</v>
      </c>
    </row>
    <row r="44" s="176" customFormat="1" ht="7.5" customHeight="1"/>
    <row r="45" spans="2:4" s="176" customFormat="1" ht="15.75">
      <c r="B45" s="315">
        <v>8</v>
      </c>
      <c r="C45" s="316"/>
      <c r="D45" s="177" t="s">
        <v>940</v>
      </c>
    </row>
    <row r="46" s="176" customFormat="1" ht="4.5" customHeight="1"/>
    <row r="47" spans="2:4" s="176" customFormat="1" ht="12.75">
      <c r="B47" s="317" t="s">
        <v>889</v>
      </c>
      <c r="C47" s="179" t="s">
        <v>821</v>
      </c>
      <c r="D47" s="178" t="s">
        <v>943</v>
      </c>
    </row>
    <row r="48" spans="2:4" s="176" customFormat="1" ht="12.75">
      <c r="B48" s="317"/>
      <c r="C48" s="311" t="s">
        <v>825</v>
      </c>
      <c r="D48" s="178" t="s">
        <v>941</v>
      </c>
    </row>
    <row r="49" spans="2:4" s="176" customFormat="1" ht="12.75">
      <c r="B49" s="317"/>
      <c r="C49" s="179" t="s">
        <v>826</v>
      </c>
      <c r="D49" s="178" t="s">
        <v>942</v>
      </c>
    </row>
    <row r="50" s="176" customFormat="1" ht="7.5" customHeight="1"/>
    <row r="51" spans="2:4" s="176" customFormat="1" ht="15.75">
      <c r="B51" s="315">
        <v>9</v>
      </c>
      <c r="C51" s="316"/>
      <c r="D51" s="177" t="s">
        <v>901</v>
      </c>
    </row>
    <row r="52" s="176" customFormat="1" ht="4.5" customHeight="1"/>
    <row r="53" spans="2:4" s="176" customFormat="1" ht="12.75">
      <c r="B53" s="317" t="s">
        <v>889</v>
      </c>
      <c r="C53" s="179" t="s">
        <v>821</v>
      </c>
      <c r="D53" s="178" t="s">
        <v>904</v>
      </c>
    </row>
    <row r="54" spans="2:4" s="176" customFormat="1" ht="12.75">
      <c r="B54" s="317"/>
      <c r="C54" s="311" t="s">
        <v>825</v>
      </c>
      <c r="D54" s="178" t="s">
        <v>902</v>
      </c>
    </row>
    <row r="55" spans="2:4" s="176" customFormat="1" ht="12.75">
      <c r="B55" s="317"/>
      <c r="C55" s="179" t="s">
        <v>826</v>
      </c>
      <c r="D55" s="178" t="s">
        <v>903</v>
      </c>
    </row>
    <row r="56" s="176" customFormat="1" ht="7.5" customHeight="1"/>
    <row r="57" spans="2:4" s="176" customFormat="1" ht="15.75">
      <c r="B57" s="315">
        <v>1</v>
      </c>
      <c r="C57" s="316"/>
      <c r="D57" s="177" t="s">
        <v>481</v>
      </c>
    </row>
    <row r="58" s="176" customFormat="1" ht="4.5" customHeight="1"/>
    <row r="59" spans="2:4" s="176" customFormat="1" ht="12.75">
      <c r="B59" s="317" t="s">
        <v>890</v>
      </c>
      <c r="C59" s="179" t="s">
        <v>821</v>
      </c>
      <c r="D59" s="178" t="s">
        <v>483</v>
      </c>
    </row>
    <row r="60" spans="2:4" s="176" customFormat="1" ht="12.75">
      <c r="B60" s="317"/>
      <c r="C60" s="311" t="s">
        <v>825</v>
      </c>
      <c r="D60" s="178" t="s">
        <v>484</v>
      </c>
    </row>
    <row r="61" spans="2:4" s="176" customFormat="1" ht="12.75">
      <c r="B61" s="317"/>
      <c r="C61" s="179" t="s">
        <v>826</v>
      </c>
      <c r="D61" s="178" t="s">
        <v>482</v>
      </c>
    </row>
    <row r="62" s="176" customFormat="1" ht="7.5" customHeight="1"/>
    <row r="63" spans="2:4" s="176" customFormat="1" ht="15.75">
      <c r="B63" s="315">
        <v>2</v>
      </c>
      <c r="C63" s="316"/>
      <c r="D63" s="177" t="s">
        <v>946</v>
      </c>
    </row>
    <row r="64" s="176" customFormat="1" ht="4.5" customHeight="1"/>
    <row r="65" spans="2:4" s="176" customFormat="1" ht="12.75">
      <c r="B65" s="317" t="s">
        <v>890</v>
      </c>
      <c r="C65" s="179" t="s">
        <v>821</v>
      </c>
      <c r="D65" s="178" t="s">
        <v>948</v>
      </c>
    </row>
    <row r="66" spans="2:4" s="176" customFormat="1" ht="12.75">
      <c r="B66" s="317"/>
      <c r="C66" s="311" t="s">
        <v>825</v>
      </c>
      <c r="D66" s="178" t="s">
        <v>949</v>
      </c>
    </row>
    <row r="67" spans="2:4" s="176" customFormat="1" ht="12.75">
      <c r="B67" s="317"/>
      <c r="C67" s="179" t="s">
        <v>826</v>
      </c>
      <c r="D67" s="178" t="s">
        <v>947</v>
      </c>
    </row>
    <row r="68" spans="2:18" ht="26.25" customHeight="1">
      <c r="B68" s="175"/>
      <c r="C68" s="175"/>
      <c r="D68" s="172" t="s">
        <v>4</v>
      </c>
      <c r="R68" s="174"/>
    </row>
    <row r="69" ht="9.75" customHeight="1"/>
    <row r="70" spans="2:4" s="176" customFormat="1" ht="15.75">
      <c r="B70" s="315">
        <v>3</v>
      </c>
      <c r="C70" s="316"/>
      <c r="D70" s="177" t="s">
        <v>501</v>
      </c>
    </row>
    <row r="71" s="176" customFormat="1" ht="4.5" customHeight="1"/>
    <row r="72" spans="2:4" s="176" customFormat="1" ht="12.75">
      <c r="B72" s="317" t="s">
        <v>890</v>
      </c>
      <c r="C72" s="179" t="s">
        <v>821</v>
      </c>
      <c r="D72" s="178" t="s">
        <v>503</v>
      </c>
    </row>
    <row r="73" spans="2:4" s="176" customFormat="1" ht="12.75">
      <c r="B73" s="317"/>
      <c r="C73" s="311" t="s">
        <v>825</v>
      </c>
      <c r="D73" s="178" t="s">
        <v>504</v>
      </c>
    </row>
    <row r="74" spans="2:4" s="176" customFormat="1" ht="12.75">
      <c r="B74" s="317"/>
      <c r="C74" s="179" t="s">
        <v>826</v>
      </c>
      <c r="D74" s="178" t="s">
        <v>502</v>
      </c>
    </row>
    <row r="75" s="176" customFormat="1" ht="7.5" customHeight="1"/>
    <row r="76" spans="2:4" s="176" customFormat="1" ht="15.75">
      <c r="B76" s="315">
        <v>4</v>
      </c>
      <c r="C76" s="316"/>
      <c r="D76" s="177" t="s">
        <v>971</v>
      </c>
    </row>
    <row r="77" s="176" customFormat="1" ht="4.5" customHeight="1"/>
    <row r="78" spans="2:4" s="176" customFormat="1" ht="12.75">
      <c r="B78" s="317" t="s">
        <v>890</v>
      </c>
      <c r="C78" s="179" t="s">
        <v>821</v>
      </c>
      <c r="D78" s="178" t="s">
        <v>972</v>
      </c>
    </row>
    <row r="79" spans="2:4" s="176" customFormat="1" ht="12.75">
      <c r="B79" s="317"/>
      <c r="C79" s="311" t="s">
        <v>825</v>
      </c>
      <c r="D79" s="178" t="s">
        <v>973</v>
      </c>
    </row>
    <row r="80" spans="2:4" s="176" customFormat="1" ht="12.75">
      <c r="B80" s="317"/>
      <c r="C80" s="179" t="s">
        <v>826</v>
      </c>
      <c r="D80" s="178" t="s">
        <v>974</v>
      </c>
    </row>
    <row r="81" s="176" customFormat="1" ht="7.5" customHeight="1"/>
    <row r="82" spans="2:4" s="176" customFormat="1" ht="15.75">
      <c r="B82" s="315">
        <v>5</v>
      </c>
      <c r="C82" s="316"/>
      <c r="D82" s="177" t="s">
        <v>522</v>
      </c>
    </row>
    <row r="83" s="176" customFormat="1" ht="4.5" customHeight="1"/>
    <row r="84" spans="2:4" s="176" customFormat="1" ht="12.75">
      <c r="B84" s="317" t="s">
        <v>890</v>
      </c>
      <c r="C84" s="179" t="s">
        <v>821</v>
      </c>
      <c r="D84" s="178" t="s">
        <v>523</v>
      </c>
    </row>
    <row r="85" spans="2:4" s="176" customFormat="1" ht="12.75">
      <c r="B85" s="317"/>
      <c r="C85" s="311" t="s">
        <v>825</v>
      </c>
      <c r="D85" s="178" t="s">
        <v>524</v>
      </c>
    </row>
    <row r="86" spans="2:4" s="176" customFormat="1" ht="12.75">
      <c r="B86" s="317"/>
      <c r="C86" s="179" t="s">
        <v>826</v>
      </c>
      <c r="D86" s="178" t="s">
        <v>525</v>
      </c>
    </row>
    <row r="87" s="176" customFormat="1" ht="7.5" customHeight="1"/>
    <row r="88" spans="2:4" s="176" customFormat="1" ht="15.75">
      <c r="B88" s="315">
        <v>6</v>
      </c>
      <c r="C88" s="316"/>
      <c r="D88" s="177" t="s">
        <v>489</v>
      </c>
    </row>
    <row r="89" s="176" customFormat="1" ht="4.5" customHeight="1"/>
    <row r="90" spans="2:4" s="176" customFormat="1" ht="12.75">
      <c r="B90" s="317" t="s">
        <v>890</v>
      </c>
      <c r="C90" s="179" t="s">
        <v>821</v>
      </c>
      <c r="D90" s="178" t="s">
        <v>491</v>
      </c>
    </row>
    <row r="91" spans="2:4" s="176" customFormat="1" ht="12.75">
      <c r="B91" s="317"/>
      <c r="C91" s="311" t="s">
        <v>825</v>
      </c>
      <c r="D91" s="178" t="s">
        <v>492</v>
      </c>
    </row>
    <row r="92" spans="2:4" s="176" customFormat="1" ht="12.75">
      <c r="B92" s="317"/>
      <c r="C92" s="179" t="s">
        <v>826</v>
      </c>
      <c r="D92" s="178" t="s">
        <v>490</v>
      </c>
    </row>
    <row r="93" s="176" customFormat="1" ht="7.5" customHeight="1"/>
    <row r="94" spans="2:4" s="176" customFormat="1" ht="15.75">
      <c r="B94" s="315">
        <v>1</v>
      </c>
      <c r="C94" s="316"/>
      <c r="D94" s="177" t="s">
        <v>53</v>
      </c>
    </row>
    <row r="95" s="176" customFormat="1" ht="4.5" customHeight="1"/>
    <row r="96" spans="2:4" s="176" customFormat="1" ht="12.75">
      <c r="B96" s="317" t="s">
        <v>891</v>
      </c>
      <c r="C96" s="179" t="s">
        <v>821</v>
      </c>
      <c r="D96" s="178" t="s">
        <v>56</v>
      </c>
    </row>
    <row r="97" spans="2:4" s="176" customFormat="1" ht="12.75">
      <c r="B97" s="317"/>
      <c r="C97" s="311" t="s">
        <v>825</v>
      </c>
      <c r="D97" s="178" t="s">
        <v>54</v>
      </c>
    </row>
    <row r="98" spans="2:4" s="176" customFormat="1" ht="12.75">
      <c r="B98" s="317"/>
      <c r="C98" s="179" t="s">
        <v>826</v>
      </c>
      <c r="D98" s="178" t="s">
        <v>55</v>
      </c>
    </row>
    <row r="99" s="176" customFormat="1" ht="7.5" customHeight="1"/>
    <row r="100" spans="2:4" s="176" customFormat="1" ht="15.75">
      <c r="B100" s="315">
        <v>2</v>
      </c>
      <c r="C100" s="316"/>
      <c r="D100" s="177" t="s">
        <v>17</v>
      </c>
    </row>
    <row r="101" s="176" customFormat="1" ht="4.5" customHeight="1"/>
    <row r="102" spans="2:4" s="176" customFormat="1" ht="12.75">
      <c r="B102" s="317" t="s">
        <v>891</v>
      </c>
      <c r="C102" s="179" t="s">
        <v>821</v>
      </c>
      <c r="D102" s="178" t="s">
        <v>19</v>
      </c>
    </row>
    <row r="103" spans="2:4" s="176" customFormat="1" ht="12.75">
      <c r="B103" s="317"/>
      <c r="C103" s="311" t="s">
        <v>825</v>
      </c>
      <c r="D103" s="178" t="s">
        <v>20</v>
      </c>
    </row>
    <row r="104" spans="2:4" s="176" customFormat="1" ht="12.75">
      <c r="B104" s="317"/>
      <c r="C104" s="179" t="s">
        <v>826</v>
      </c>
      <c r="D104" s="178" t="s">
        <v>18</v>
      </c>
    </row>
    <row r="105" s="176" customFormat="1" ht="7.5" customHeight="1"/>
    <row r="106" spans="2:4" s="176" customFormat="1" ht="25.5">
      <c r="B106" s="315">
        <v>3</v>
      </c>
      <c r="C106" s="316"/>
      <c r="D106" s="177" t="s">
        <v>1113</v>
      </c>
    </row>
    <row r="107" s="176" customFormat="1" ht="4.5" customHeight="1"/>
    <row r="108" spans="2:4" s="176" customFormat="1" ht="12.75">
      <c r="B108" s="317" t="s">
        <v>891</v>
      </c>
      <c r="C108" s="179" t="s">
        <v>821</v>
      </c>
      <c r="D108" s="178" t="s">
        <v>1114</v>
      </c>
    </row>
    <row r="109" spans="2:4" s="176" customFormat="1" ht="12.75">
      <c r="B109" s="317"/>
      <c r="C109" s="311" t="s">
        <v>825</v>
      </c>
      <c r="D109" s="178" t="s">
        <v>1115</v>
      </c>
    </row>
    <row r="110" spans="2:4" s="176" customFormat="1" ht="12.75">
      <c r="B110" s="317"/>
      <c r="C110" s="179" t="s">
        <v>826</v>
      </c>
      <c r="D110" s="178" t="s">
        <v>1116</v>
      </c>
    </row>
    <row r="111" s="176" customFormat="1" ht="7.5" customHeight="1"/>
    <row r="112" spans="2:4" s="176" customFormat="1" ht="15.75">
      <c r="B112" s="315">
        <v>4</v>
      </c>
      <c r="C112" s="316"/>
      <c r="D112" s="177" t="s">
        <v>61</v>
      </c>
    </row>
    <row r="113" s="176" customFormat="1" ht="4.5" customHeight="1"/>
    <row r="114" spans="2:4" s="176" customFormat="1" ht="12.75">
      <c r="B114" s="317" t="s">
        <v>891</v>
      </c>
      <c r="C114" s="179" t="s">
        <v>821</v>
      </c>
      <c r="D114" s="178" t="s">
        <v>63</v>
      </c>
    </row>
    <row r="115" spans="2:4" s="176" customFormat="1" ht="12.75">
      <c r="B115" s="317"/>
      <c r="C115" s="311" t="s">
        <v>825</v>
      </c>
      <c r="D115" s="178" t="s">
        <v>64</v>
      </c>
    </row>
    <row r="116" spans="2:4" s="176" customFormat="1" ht="12.75">
      <c r="B116" s="317"/>
      <c r="C116" s="179" t="s">
        <v>826</v>
      </c>
      <c r="D116" s="178" t="s">
        <v>62</v>
      </c>
    </row>
    <row r="117" s="176" customFormat="1" ht="7.5" customHeight="1"/>
    <row r="118" spans="2:4" s="176" customFormat="1" ht="15.75">
      <c r="B118" s="315">
        <v>5</v>
      </c>
      <c r="C118" s="316"/>
      <c r="D118" s="177" t="s">
        <v>9</v>
      </c>
    </row>
    <row r="119" s="176" customFormat="1" ht="4.5" customHeight="1"/>
    <row r="120" spans="2:4" s="176" customFormat="1" ht="12.75">
      <c r="B120" s="317" t="s">
        <v>891</v>
      </c>
      <c r="C120" s="179" t="s">
        <v>821</v>
      </c>
      <c r="D120" s="178" t="s">
        <v>11</v>
      </c>
    </row>
    <row r="121" spans="2:4" s="176" customFormat="1" ht="12.75">
      <c r="B121" s="317"/>
      <c r="C121" s="311" t="s">
        <v>825</v>
      </c>
      <c r="D121" s="178" t="s">
        <v>12</v>
      </c>
    </row>
    <row r="122" spans="2:4" s="176" customFormat="1" ht="12.75">
      <c r="B122" s="317"/>
      <c r="C122" s="179" t="s">
        <v>826</v>
      </c>
      <c r="D122" s="178" t="s">
        <v>10</v>
      </c>
    </row>
    <row r="123" s="176" customFormat="1" ht="7.5" customHeight="1"/>
    <row r="124" spans="2:4" s="176" customFormat="1" ht="15.75">
      <c r="B124" s="315">
        <v>6</v>
      </c>
      <c r="C124" s="316"/>
      <c r="D124" s="177" t="s">
        <v>77</v>
      </c>
    </row>
    <row r="125" s="176" customFormat="1" ht="4.5" customHeight="1"/>
    <row r="126" spans="2:4" s="176" customFormat="1" ht="12.75">
      <c r="B126" s="317" t="s">
        <v>891</v>
      </c>
      <c r="C126" s="179" t="s">
        <v>821</v>
      </c>
      <c r="D126" s="178" t="s">
        <v>80</v>
      </c>
    </row>
    <row r="127" spans="2:4" s="176" customFormat="1" ht="12.75">
      <c r="B127" s="317"/>
      <c r="C127" s="311" t="s">
        <v>825</v>
      </c>
      <c r="D127" s="178" t="s">
        <v>78</v>
      </c>
    </row>
    <row r="128" spans="2:4" s="176" customFormat="1" ht="12.75">
      <c r="B128" s="317"/>
      <c r="C128" s="179" t="s">
        <v>826</v>
      </c>
      <c r="D128" s="178" t="s">
        <v>79</v>
      </c>
    </row>
    <row r="129" s="176" customFormat="1" ht="7.5" customHeight="1"/>
    <row r="130" spans="2:4" s="176" customFormat="1" ht="15.75">
      <c r="B130" s="315">
        <v>7</v>
      </c>
      <c r="C130" s="316"/>
      <c r="D130" s="177" t="s">
        <v>45</v>
      </c>
    </row>
    <row r="131" s="176" customFormat="1" ht="4.5" customHeight="1"/>
    <row r="132" spans="2:4" s="176" customFormat="1" ht="12.75">
      <c r="B132" s="317" t="s">
        <v>891</v>
      </c>
      <c r="C132" s="179" t="s">
        <v>821</v>
      </c>
      <c r="D132" s="178" t="s">
        <v>47</v>
      </c>
    </row>
    <row r="133" spans="2:4" s="176" customFormat="1" ht="12.75">
      <c r="B133" s="317"/>
      <c r="C133" s="311" t="s">
        <v>825</v>
      </c>
      <c r="D133" s="178" t="s">
        <v>48</v>
      </c>
    </row>
    <row r="134" spans="2:4" s="176" customFormat="1" ht="12.75">
      <c r="B134" s="317"/>
      <c r="C134" s="179" t="s">
        <v>826</v>
      </c>
      <c r="D134" s="178" t="s">
        <v>46</v>
      </c>
    </row>
    <row r="135" spans="2:18" ht="26.25" customHeight="1">
      <c r="B135" s="175"/>
      <c r="C135" s="175"/>
      <c r="D135" s="172" t="s">
        <v>4</v>
      </c>
      <c r="R135" s="174"/>
    </row>
    <row r="136" ht="9.75" customHeight="1"/>
    <row r="137" spans="2:4" s="176" customFormat="1" ht="15.75">
      <c r="B137" s="315">
        <v>8</v>
      </c>
      <c r="C137" s="316"/>
      <c r="D137" s="177" t="s">
        <v>1093</v>
      </c>
    </row>
    <row r="138" s="176" customFormat="1" ht="4.5" customHeight="1"/>
    <row r="139" spans="2:4" s="176" customFormat="1" ht="12.75">
      <c r="B139" s="317" t="s">
        <v>891</v>
      </c>
      <c r="C139" s="179" t="s">
        <v>821</v>
      </c>
      <c r="D139" s="178" t="s">
        <v>1096</v>
      </c>
    </row>
    <row r="140" spans="2:4" s="176" customFormat="1" ht="12.75">
      <c r="B140" s="317"/>
      <c r="C140" s="311" t="s">
        <v>825</v>
      </c>
      <c r="D140" s="178" t="s">
        <v>1094</v>
      </c>
    </row>
    <row r="141" spans="2:4" s="176" customFormat="1" ht="12.75">
      <c r="B141" s="317"/>
      <c r="C141" s="179" t="s">
        <v>826</v>
      </c>
      <c r="D141" s="178" t="s">
        <v>1095</v>
      </c>
    </row>
    <row r="142" s="176" customFormat="1" ht="7.5" customHeight="1"/>
    <row r="143" spans="2:4" s="176" customFormat="1" ht="15.75">
      <c r="B143" s="315">
        <v>1</v>
      </c>
      <c r="C143" s="316"/>
      <c r="D143" s="177" t="s">
        <v>173</v>
      </c>
    </row>
    <row r="144" s="176" customFormat="1" ht="4.5" customHeight="1"/>
    <row r="145" spans="2:4" s="176" customFormat="1" ht="12.75">
      <c r="B145" s="317" t="s">
        <v>892</v>
      </c>
      <c r="C145" s="179" t="s">
        <v>821</v>
      </c>
      <c r="D145" s="178" t="s">
        <v>175</v>
      </c>
    </row>
    <row r="146" spans="2:4" s="176" customFormat="1" ht="12.75">
      <c r="B146" s="317"/>
      <c r="C146" s="311" t="s">
        <v>825</v>
      </c>
      <c r="D146" s="178" t="s">
        <v>176</v>
      </c>
    </row>
    <row r="147" spans="2:4" s="176" customFormat="1" ht="12.75">
      <c r="B147" s="317"/>
      <c r="C147" s="179" t="s">
        <v>826</v>
      </c>
      <c r="D147" s="178" t="s">
        <v>174</v>
      </c>
    </row>
    <row r="148" s="176" customFormat="1" ht="7.5" customHeight="1"/>
    <row r="149" spans="2:4" s="176" customFormat="1" ht="15.75">
      <c r="B149" s="315">
        <v>2</v>
      </c>
      <c r="C149" s="316"/>
      <c r="D149" s="177" t="s">
        <v>265</v>
      </c>
    </row>
    <row r="150" s="176" customFormat="1" ht="4.5" customHeight="1"/>
    <row r="151" spans="2:4" s="176" customFormat="1" ht="12.75">
      <c r="B151" s="317" t="s">
        <v>892</v>
      </c>
      <c r="C151" s="179" t="s">
        <v>821</v>
      </c>
      <c r="D151" s="178" t="s">
        <v>267</v>
      </c>
    </row>
    <row r="152" spans="2:4" s="176" customFormat="1" ht="12.75">
      <c r="B152" s="317"/>
      <c r="C152" s="311" t="s">
        <v>825</v>
      </c>
      <c r="D152" s="178" t="s">
        <v>268</v>
      </c>
    </row>
    <row r="153" spans="2:4" s="176" customFormat="1" ht="12.75">
      <c r="B153" s="317"/>
      <c r="C153" s="179" t="s">
        <v>826</v>
      </c>
      <c r="D153" s="178" t="s">
        <v>266</v>
      </c>
    </row>
    <row r="154" s="176" customFormat="1" ht="7.5" customHeight="1"/>
    <row r="155" spans="2:4" s="176" customFormat="1" ht="15.75">
      <c r="B155" s="315">
        <v>3</v>
      </c>
      <c r="C155" s="316"/>
      <c r="D155" s="177" t="s">
        <v>214</v>
      </c>
    </row>
    <row r="156" s="176" customFormat="1" ht="4.5" customHeight="1"/>
    <row r="157" spans="2:4" s="176" customFormat="1" ht="12.75">
      <c r="B157" s="317" t="s">
        <v>892</v>
      </c>
      <c r="C157" s="179" t="s">
        <v>821</v>
      </c>
      <c r="D157" s="178" t="s">
        <v>215</v>
      </c>
    </row>
    <row r="158" spans="2:4" s="176" customFormat="1" ht="25.5">
      <c r="B158" s="317"/>
      <c r="C158" s="311" t="s">
        <v>825</v>
      </c>
      <c r="D158" s="178" t="s">
        <v>216</v>
      </c>
    </row>
    <row r="159" spans="2:4" s="176" customFormat="1" ht="12.75">
      <c r="B159" s="317"/>
      <c r="C159" s="179" t="s">
        <v>826</v>
      </c>
      <c r="D159" s="178" t="s">
        <v>217</v>
      </c>
    </row>
    <row r="160" s="176" customFormat="1" ht="7.5" customHeight="1"/>
    <row r="161" spans="2:4" s="176" customFormat="1" ht="15.75">
      <c r="B161" s="315">
        <v>4</v>
      </c>
      <c r="C161" s="316"/>
      <c r="D161" s="177" t="s">
        <v>189</v>
      </c>
    </row>
    <row r="162" s="176" customFormat="1" ht="4.5" customHeight="1"/>
    <row r="163" spans="2:4" s="176" customFormat="1" ht="12.75">
      <c r="B163" s="317" t="s">
        <v>892</v>
      </c>
      <c r="C163" s="179" t="s">
        <v>821</v>
      </c>
      <c r="D163" s="178" t="s">
        <v>171</v>
      </c>
    </row>
    <row r="164" spans="2:4" s="176" customFormat="1" ht="12.75">
      <c r="B164" s="317"/>
      <c r="C164" s="311" t="s">
        <v>825</v>
      </c>
      <c r="D164" s="178" t="s">
        <v>190</v>
      </c>
    </row>
    <row r="165" spans="2:4" s="176" customFormat="1" ht="12.75">
      <c r="B165" s="317"/>
      <c r="C165" s="179" t="s">
        <v>826</v>
      </c>
      <c r="D165" s="178" t="s">
        <v>172</v>
      </c>
    </row>
    <row r="166" s="176" customFormat="1" ht="7.5" customHeight="1"/>
    <row r="167" spans="2:4" s="176" customFormat="1" ht="15.75">
      <c r="B167" s="315">
        <v>5</v>
      </c>
      <c r="C167" s="316"/>
      <c r="D167" s="177" t="s">
        <v>210</v>
      </c>
    </row>
    <row r="168" s="176" customFormat="1" ht="4.5" customHeight="1"/>
    <row r="169" spans="2:4" s="176" customFormat="1" ht="12.75">
      <c r="B169" s="317" t="s">
        <v>892</v>
      </c>
      <c r="C169" s="179" t="s">
        <v>821</v>
      </c>
      <c r="D169" s="178" t="s">
        <v>212</v>
      </c>
    </row>
    <row r="170" spans="2:4" s="176" customFormat="1" ht="12.75">
      <c r="B170" s="317"/>
      <c r="C170" s="311" t="s">
        <v>825</v>
      </c>
      <c r="D170" s="178" t="s">
        <v>213</v>
      </c>
    </row>
    <row r="171" spans="2:4" s="176" customFormat="1" ht="12.75">
      <c r="B171" s="317"/>
      <c r="C171" s="179" t="s">
        <v>826</v>
      </c>
      <c r="D171" s="178" t="s">
        <v>211</v>
      </c>
    </row>
    <row r="172" s="176" customFormat="1" ht="7.5" customHeight="1"/>
    <row r="173" spans="2:4" s="176" customFormat="1" ht="15.75">
      <c r="B173" s="315">
        <v>6</v>
      </c>
      <c r="C173" s="316"/>
      <c r="D173" s="177" t="s">
        <v>181</v>
      </c>
    </row>
    <row r="174" s="176" customFormat="1" ht="4.5" customHeight="1"/>
    <row r="175" spans="2:4" s="176" customFormat="1" ht="12.75">
      <c r="B175" s="317" t="s">
        <v>892</v>
      </c>
      <c r="C175" s="179" t="s">
        <v>821</v>
      </c>
      <c r="D175" s="178" t="s">
        <v>183</v>
      </c>
    </row>
    <row r="176" spans="2:4" s="176" customFormat="1" ht="25.5">
      <c r="B176" s="317"/>
      <c r="C176" s="311" t="s">
        <v>825</v>
      </c>
      <c r="D176" s="178" t="s">
        <v>184</v>
      </c>
    </row>
    <row r="177" spans="2:4" s="176" customFormat="1" ht="12.75">
      <c r="B177" s="317"/>
      <c r="C177" s="179" t="s">
        <v>826</v>
      </c>
      <c r="D177" s="178" t="s">
        <v>182</v>
      </c>
    </row>
    <row r="178" s="176" customFormat="1" ht="7.5" customHeight="1"/>
    <row r="179" spans="2:4" s="176" customFormat="1" ht="15.75">
      <c r="B179" s="315">
        <v>7</v>
      </c>
      <c r="C179" s="316"/>
      <c r="D179" s="177" t="s">
        <v>222</v>
      </c>
    </row>
    <row r="180" s="176" customFormat="1" ht="4.5" customHeight="1"/>
    <row r="181" spans="2:4" s="176" customFormat="1" ht="12.75">
      <c r="B181" s="317" t="s">
        <v>892</v>
      </c>
      <c r="C181" s="179" t="s">
        <v>821</v>
      </c>
      <c r="D181" s="178" t="s">
        <v>223</v>
      </c>
    </row>
    <row r="182" spans="2:4" s="176" customFormat="1" ht="12.75">
      <c r="B182" s="317"/>
      <c r="C182" s="311" t="s">
        <v>825</v>
      </c>
      <c r="D182" s="178" t="s">
        <v>224</v>
      </c>
    </row>
    <row r="183" spans="2:4" s="176" customFormat="1" ht="12.75">
      <c r="B183" s="317"/>
      <c r="C183" s="179" t="s">
        <v>826</v>
      </c>
      <c r="D183" s="178" t="s">
        <v>225</v>
      </c>
    </row>
    <row r="184" s="176" customFormat="1" ht="7.5" customHeight="1"/>
  </sheetData>
  <sheetProtection sheet="1" objects="1" scenarios="1"/>
  <mergeCells count="60">
    <mergeCell ref="B63:C63"/>
    <mergeCell ref="B65:B67"/>
    <mergeCell ref="B124:C124"/>
    <mergeCell ref="B126:B128"/>
    <mergeCell ref="B130:C130"/>
    <mergeCell ref="B132:B134"/>
    <mergeCell ref="B57:C57"/>
    <mergeCell ref="B59:B61"/>
    <mergeCell ref="B118:C118"/>
    <mergeCell ref="B120:B122"/>
    <mergeCell ref="B96:B98"/>
    <mergeCell ref="B100:C100"/>
    <mergeCell ref="B82:C82"/>
    <mergeCell ref="B84:B86"/>
    <mergeCell ref="B90:B92"/>
    <mergeCell ref="B94:C94"/>
    <mergeCell ref="B179:C179"/>
    <mergeCell ref="B181:B183"/>
    <mergeCell ref="B35:B37"/>
    <mergeCell ref="B33:C33"/>
    <mergeCell ref="B70:C70"/>
    <mergeCell ref="B72:B74"/>
    <mergeCell ref="B41:B43"/>
    <mergeCell ref="B45:C45"/>
    <mergeCell ref="B47:B49"/>
    <mergeCell ref="B39:C39"/>
    <mergeCell ref="B51:C51"/>
    <mergeCell ref="B53:B55"/>
    <mergeCell ref="B143:C143"/>
    <mergeCell ref="B145:B147"/>
    <mergeCell ref="B102:B104"/>
    <mergeCell ref="B106:C106"/>
    <mergeCell ref="B108:B110"/>
    <mergeCell ref="B112:C112"/>
    <mergeCell ref="B114:B116"/>
    <mergeCell ref="B76:C76"/>
    <mergeCell ref="B161:C161"/>
    <mergeCell ref="B163:B165"/>
    <mergeCell ref="B167:C167"/>
    <mergeCell ref="B149:C149"/>
    <mergeCell ref="B151:B153"/>
    <mergeCell ref="B155:C155"/>
    <mergeCell ref="B157:B159"/>
    <mergeCell ref="B3:C3"/>
    <mergeCell ref="B29:B31"/>
    <mergeCell ref="B5:B7"/>
    <mergeCell ref="B21:C21"/>
    <mergeCell ref="B23:B25"/>
    <mergeCell ref="B27:C27"/>
    <mergeCell ref="B9:C9"/>
    <mergeCell ref="B11:B13"/>
    <mergeCell ref="B15:C15"/>
    <mergeCell ref="B17:B19"/>
    <mergeCell ref="B88:C88"/>
    <mergeCell ref="B78:B80"/>
    <mergeCell ref="B137:C137"/>
    <mergeCell ref="B139:B141"/>
    <mergeCell ref="B169:B171"/>
    <mergeCell ref="B173:C173"/>
    <mergeCell ref="B175:B17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>&amp;CStránka &amp;P z &amp;N</oddFooter>
  </headerFooter>
  <rowBreaks count="2" manualBreakCount="2">
    <brk id="67" max="255" man="1"/>
    <brk id="13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8"/>
  <dimension ref="B1:D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85546875" style="91" customWidth="1"/>
    <col min="2" max="3" width="2.7109375" style="173" customWidth="1"/>
    <col min="4" max="4" width="90.7109375" style="174" customWidth="1"/>
    <col min="5" max="5" width="0.85546875" style="174" customWidth="1"/>
    <col min="6" max="18" width="9.140625" style="174" customWidth="1"/>
    <col min="19" max="16384" width="9.140625" style="91" customWidth="1"/>
  </cols>
  <sheetData>
    <row r="1" spans="2:4" ht="26.25" customHeight="1">
      <c r="B1" s="175"/>
      <c r="C1" s="175"/>
      <c r="D1" s="172" t="s">
        <v>4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9"/>
  <dimension ref="B1:D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85546875" style="176" customWidth="1"/>
    <col min="2" max="3" width="2.7109375" style="176" customWidth="1"/>
    <col min="4" max="4" width="90.7109375" style="176" customWidth="1"/>
    <col min="5" max="5" width="0.85546875" style="176" customWidth="1"/>
    <col min="6" max="16384" width="9.140625" style="176" customWidth="1"/>
  </cols>
  <sheetData>
    <row r="1" spans="2:4" ht="15.75">
      <c r="B1" s="315">
        <v>7</v>
      </c>
      <c r="C1" s="316"/>
      <c r="D1" s="177" t="s">
        <v>222</v>
      </c>
    </row>
    <row r="2" ht="4.5" customHeight="1"/>
    <row r="3" spans="2:4" ht="12.75">
      <c r="B3" s="317" t="s">
        <v>892</v>
      </c>
      <c r="C3" s="179" t="s">
        <v>821</v>
      </c>
      <c r="D3" s="178" t="s">
        <v>223</v>
      </c>
    </row>
    <row r="4" spans="2:4" ht="12.75">
      <c r="B4" s="317"/>
      <c r="C4" s="311" t="s">
        <v>825</v>
      </c>
      <c r="D4" s="178" t="s">
        <v>224</v>
      </c>
    </row>
    <row r="5" spans="2:4" ht="12.75">
      <c r="B5" s="317"/>
      <c r="C5" s="179" t="s">
        <v>826</v>
      </c>
      <c r="D5" s="178" t="s">
        <v>225</v>
      </c>
    </row>
    <row r="6" ht="7.5" customHeight="1"/>
  </sheetData>
  <sheetProtection sheet="1" objects="1" scenarios="1"/>
  <mergeCells count="2">
    <mergeCell ref="B3:B5"/>
    <mergeCell ref="B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AL3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85546875" style="41" customWidth="1"/>
    <col min="2" max="2" width="4.28125" style="30" customWidth="1"/>
    <col min="3" max="5" width="3.7109375" style="30" customWidth="1"/>
    <col min="6" max="6" width="2.7109375" style="46" customWidth="1"/>
    <col min="7" max="7" width="4.28125" style="30" customWidth="1"/>
    <col min="8" max="10" width="3.7109375" style="30" customWidth="1"/>
    <col min="11" max="11" width="2.7109375" style="30" customWidth="1"/>
    <col min="12" max="12" width="4.28125" style="30" customWidth="1"/>
    <col min="13" max="15" width="3.7109375" style="30" customWidth="1"/>
    <col min="16" max="16" width="2.7109375" style="30" customWidth="1"/>
    <col min="17" max="17" width="4.28125" style="30" customWidth="1"/>
    <col min="18" max="20" width="3.7109375" style="30" customWidth="1"/>
    <col min="21" max="21" width="2.7109375" style="30" customWidth="1"/>
    <col min="22" max="22" width="4.28125" style="30" customWidth="1"/>
    <col min="23" max="25" width="3.7109375" style="30" customWidth="1"/>
    <col min="26" max="26" width="2.7109375" style="46" customWidth="1"/>
    <col min="27" max="27" width="4.28125" style="30" customWidth="1"/>
    <col min="28" max="30" width="3.7109375" style="30" customWidth="1"/>
    <col min="31" max="31" width="2.7109375" style="30" customWidth="1"/>
    <col min="32" max="32" width="4.28125" style="30" customWidth="1"/>
    <col min="33" max="35" width="3.7109375" style="30" customWidth="1"/>
    <col min="36" max="36" width="1.7109375" style="41" customWidth="1"/>
    <col min="37" max="38" width="6.7109375" style="41" customWidth="1"/>
    <col min="39" max="39" width="0.85546875" style="41" customWidth="1"/>
    <col min="40" max="16384" width="9.140625" style="41" customWidth="1"/>
  </cols>
  <sheetData>
    <row r="1" spans="2:38" ht="26.25">
      <c r="B1" s="66"/>
      <c r="C1" s="319" t="s">
        <v>660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20" t="s">
        <v>814</v>
      </c>
      <c r="AD1" s="320"/>
      <c r="AE1" s="320"/>
      <c r="AF1" s="320"/>
      <c r="AG1" s="321"/>
      <c r="AH1" s="321"/>
      <c r="AI1" s="321"/>
      <c r="AJ1" s="111"/>
      <c r="AK1" s="111"/>
      <c r="AL1" s="111"/>
    </row>
    <row r="2" spans="2:35" s="10" customFormat="1" ht="12.75" customHeight="1">
      <c r="B2" s="37"/>
      <c r="C2" s="37"/>
      <c r="D2" s="37"/>
      <c r="E2" s="37"/>
      <c r="F2" s="42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42"/>
      <c r="AA2" s="37"/>
      <c r="AB2" s="37"/>
      <c r="AC2" s="37"/>
      <c r="AD2" s="37"/>
      <c r="AE2" s="37"/>
      <c r="AF2" s="42"/>
      <c r="AG2" s="37"/>
      <c r="AH2" s="37"/>
      <c r="AI2" s="37"/>
    </row>
    <row r="3" spans="2:35" s="10" customFormat="1" ht="18" customHeight="1" thickBot="1">
      <c r="B3" s="37"/>
      <c r="C3" s="37"/>
      <c r="D3" s="37"/>
      <c r="E3" s="37"/>
      <c r="F3" s="42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42"/>
      <c r="AA3" s="37"/>
      <c r="AB3" s="37"/>
      <c r="AC3" s="37"/>
      <c r="AD3" s="37"/>
      <c r="AE3" s="37"/>
      <c r="AF3" s="37"/>
      <c r="AG3" s="37"/>
      <c r="AH3" s="37"/>
      <c r="AI3" s="37"/>
    </row>
    <row r="4" spans="2:35" s="43" customFormat="1" ht="18" customHeight="1" thickBot="1">
      <c r="B4" s="39"/>
      <c r="C4" s="40" t="s">
        <v>754</v>
      </c>
      <c r="D4" s="40" t="s">
        <v>755</v>
      </c>
      <c r="E4" s="40" t="s">
        <v>766</v>
      </c>
      <c r="F4" s="39"/>
      <c r="G4" s="39"/>
      <c r="H4" s="40" t="s">
        <v>754</v>
      </c>
      <c r="I4" s="40" t="s">
        <v>755</v>
      </c>
      <c r="J4" s="40" t="s">
        <v>766</v>
      </c>
      <c r="K4" s="39"/>
      <c r="L4" s="39"/>
      <c r="M4" s="40" t="s">
        <v>754</v>
      </c>
      <c r="N4" s="40" t="s">
        <v>755</v>
      </c>
      <c r="O4" s="40" t="s">
        <v>766</v>
      </c>
      <c r="P4" s="39"/>
      <c r="Q4" s="39"/>
      <c r="R4" s="40" t="s">
        <v>754</v>
      </c>
      <c r="S4" s="40" t="s">
        <v>755</v>
      </c>
      <c r="T4" s="40" t="s">
        <v>766</v>
      </c>
      <c r="U4" s="39"/>
      <c r="V4" s="39"/>
      <c r="W4" s="40" t="s">
        <v>754</v>
      </c>
      <c r="X4" s="40" t="s">
        <v>755</v>
      </c>
      <c r="Y4" s="40" t="s">
        <v>766</v>
      </c>
      <c r="Z4" s="39"/>
      <c r="AA4" s="39"/>
      <c r="AB4" s="79" t="s">
        <v>754</v>
      </c>
      <c r="AC4" s="79" t="s">
        <v>755</v>
      </c>
      <c r="AD4" s="79" t="s">
        <v>766</v>
      </c>
      <c r="AE4" s="39"/>
      <c r="AF4" s="39"/>
      <c r="AG4" s="40" t="s">
        <v>754</v>
      </c>
      <c r="AH4" s="40" t="s">
        <v>755</v>
      </c>
      <c r="AI4" s="40" t="s">
        <v>766</v>
      </c>
    </row>
    <row r="5" spans="2:38" s="44" customFormat="1" ht="18" customHeight="1">
      <c r="B5" s="76" t="s">
        <v>756</v>
      </c>
      <c r="C5" s="76"/>
      <c r="D5" s="76"/>
      <c r="E5" s="76"/>
      <c r="F5" s="38"/>
      <c r="G5" s="76" t="s">
        <v>790</v>
      </c>
      <c r="H5" s="76"/>
      <c r="I5" s="76"/>
      <c r="J5" s="76"/>
      <c r="K5" s="38"/>
      <c r="L5" s="76" t="s">
        <v>682</v>
      </c>
      <c r="M5" s="76"/>
      <c r="N5" s="76"/>
      <c r="O5" s="76"/>
      <c r="P5" s="38"/>
      <c r="Q5" s="76" t="s">
        <v>556</v>
      </c>
      <c r="R5" s="76"/>
      <c r="S5" s="76"/>
      <c r="T5" s="76"/>
      <c r="U5" s="38"/>
      <c r="V5" s="76" t="s">
        <v>671</v>
      </c>
      <c r="W5" s="76"/>
      <c r="X5" s="76"/>
      <c r="Y5" s="76"/>
      <c r="Z5" s="38"/>
      <c r="AA5" s="76" t="s">
        <v>723</v>
      </c>
      <c r="AB5" s="76"/>
      <c r="AC5" s="76"/>
      <c r="AD5" s="76"/>
      <c r="AE5" s="38"/>
      <c r="AF5" s="76" t="s">
        <v>639</v>
      </c>
      <c r="AG5" s="76"/>
      <c r="AH5" s="76"/>
      <c r="AI5" s="76"/>
      <c r="AK5" s="318" t="s">
        <v>705</v>
      </c>
      <c r="AL5" s="318" t="s">
        <v>694</v>
      </c>
    </row>
    <row r="6" spans="2:38" s="44" customFormat="1" ht="18" customHeight="1">
      <c r="B6" s="77" t="s">
        <v>757</v>
      </c>
      <c r="C6" s="77"/>
      <c r="D6" s="77"/>
      <c r="E6" s="77"/>
      <c r="F6" s="38"/>
      <c r="G6" s="77" t="s">
        <v>791</v>
      </c>
      <c r="H6" s="77"/>
      <c r="I6" s="77"/>
      <c r="J6" s="77"/>
      <c r="K6" s="38"/>
      <c r="L6" s="77" t="s">
        <v>683</v>
      </c>
      <c r="M6" s="77"/>
      <c r="N6" s="77"/>
      <c r="O6" s="77"/>
      <c r="P6" s="38"/>
      <c r="Q6" s="77" t="s">
        <v>557</v>
      </c>
      <c r="R6" s="77"/>
      <c r="S6" s="77"/>
      <c r="T6" s="77"/>
      <c r="U6" s="38"/>
      <c r="V6" s="77" t="s">
        <v>672</v>
      </c>
      <c r="W6" s="77"/>
      <c r="X6" s="77"/>
      <c r="Y6" s="77"/>
      <c r="Z6" s="38"/>
      <c r="AA6" s="77" t="s">
        <v>733</v>
      </c>
      <c r="AB6" s="77"/>
      <c r="AC6" s="77"/>
      <c r="AD6" s="77"/>
      <c r="AE6" s="38"/>
      <c r="AF6" s="77" t="s">
        <v>640</v>
      </c>
      <c r="AG6" s="77"/>
      <c r="AH6" s="77"/>
      <c r="AI6" s="77"/>
      <c r="AK6" s="318"/>
      <c r="AL6" s="318"/>
    </row>
    <row r="7" spans="2:38" s="44" customFormat="1" ht="18" customHeight="1">
      <c r="B7" s="77" t="s">
        <v>758</v>
      </c>
      <c r="C7" s="77"/>
      <c r="D7" s="77"/>
      <c r="E7" s="77"/>
      <c r="F7" s="38"/>
      <c r="G7" s="77" t="s">
        <v>792</v>
      </c>
      <c r="H7" s="77"/>
      <c r="I7" s="77"/>
      <c r="J7" s="77"/>
      <c r="K7" s="38"/>
      <c r="L7" s="77" t="s">
        <v>687</v>
      </c>
      <c r="M7" s="77"/>
      <c r="N7" s="77"/>
      <c r="O7" s="77"/>
      <c r="P7" s="38"/>
      <c r="Q7" s="77" t="s">
        <v>558</v>
      </c>
      <c r="R7" s="77"/>
      <c r="S7" s="77"/>
      <c r="T7" s="77"/>
      <c r="U7" s="38"/>
      <c r="V7" s="77" t="s">
        <v>673</v>
      </c>
      <c r="W7" s="77"/>
      <c r="X7" s="77"/>
      <c r="Y7" s="77"/>
      <c r="Z7" s="38"/>
      <c r="AA7" s="77" t="s">
        <v>717</v>
      </c>
      <c r="AB7" s="77"/>
      <c r="AC7" s="77"/>
      <c r="AD7" s="77"/>
      <c r="AE7" s="38"/>
      <c r="AF7" s="77" t="s">
        <v>641</v>
      </c>
      <c r="AG7" s="77"/>
      <c r="AH7" s="77"/>
      <c r="AI7" s="77"/>
      <c r="AK7" s="318"/>
      <c r="AL7" s="318"/>
    </row>
    <row r="8" spans="2:38" s="44" customFormat="1" ht="18" customHeight="1">
      <c r="B8" s="77" t="s">
        <v>759</v>
      </c>
      <c r="C8" s="77"/>
      <c r="D8" s="77"/>
      <c r="E8" s="77"/>
      <c r="F8" s="38"/>
      <c r="G8" s="77" t="s">
        <v>793</v>
      </c>
      <c r="H8" s="77"/>
      <c r="I8" s="77"/>
      <c r="J8" s="77"/>
      <c r="K8" s="38"/>
      <c r="L8" s="77" t="s">
        <v>688</v>
      </c>
      <c r="M8" s="77"/>
      <c r="N8" s="77"/>
      <c r="O8" s="77"/>
      <c r="P8" s="38"/>
      <c r="Q8" s="77" t="s">
        <v>559</v>
      </c>
      <c r="R8" s="77"/>
      <c r="S8" s="77"/>
      <c r="T8" s="77"/>
      <c r="U8" s="38"/>
      <c r="V8" s="77" t="s">
        <v>674</v>
      </c>
      <c r="W8" s="77"/>
      <c r="X8" s="77"/>
      <c r="Y8" s="77"/>
      <c r="Z8" s="38"/>
      <c r="AA8" s="77" t="s">
        <v>718</v>
      </c>
      <c r="AB8" s="77"/>
      <c r="AC8" s="77"/>
      <c r="AD8" s="77"/>
      <c r="AE8" s="38"/>
      <c r="AF8" s="77" t="s">
        <v>642</v>
      </c>
      <c r="AG8" s="77"/>
      <c r="AH8" s="77"/>
      <c r="AI8" s="77"/>
      <c r="AK8" s="318"/>
      <c r="AL8" s="318"/>
    </row>
    <row r="9" spans="2:38" s="44" customFormat="1" ht="18" customHeight="1">
      <c r="B9" s="77" t="s">
        <v>760</v>
      </c>
      <c r="C9" s="77"/>
      <c r="D9" s="77"/>
      <c r="E9" s="77"/>
      <c r="F9" s="38"/>
      <c r="G9" s="77" t="s">
        <v>794</v>
      </c>
      <c r="H9" s="77"/>
      <c r="I9" s="77"/>
      <c r="J9" s="77"/>
      <c r="K9" s="38"/>
      <c r="L9" s="77" t="s">
        <v>689</v>
      </c>
      <c r="M9" s="77"/>
      <c r="N9" s="77"/>
      <c r="O9" s="77"/>
      <c r="P9" s="38"/>
      <c r="Q9" s="77" t="s">
        <v>560</v>
      </c>
      <c r="R9" s="77"/>
      <c r="S9" s="77"/>
      <c r="T9" s="77"/>
      <c r="U9" s="38"/>
      <c r="V9" s="77" t="s">
        <v>675</v>
      </c>
      <c r="W9" s="77"/>
      <c r="X9" s="77"/>
      <c r="Y9" s="77"/>
      <c r="Z9" s="38"/>
      <c r="AA9" s="77" t="s">
        <v>719</v>
      </c>
      <c r="AB9" s="77"/>
      <c r="AC9" s="77"/>
      <c r="AD9" s="77"/>
      <c r="AE9" s="38"/>
      <c r="AF9" s="77" t="s">
        <v>643</v>
      </c>
      <c r="AG9" s="77"/>
      <c r="AH9" s="77"/>
      <c r="AI9" s="77"/>
      <c r="AK9" s="318"/>
      <c r="AL9" s="318"/>
    </row>
    <row r="10" spans="2:38" s="44" customFormat="1" ht="18" customHeight="1">
      <c r="B10" s="77" t="s">
        <v>761</v>
      </c>
      <c r="C10" s="77"/>
      <c r="D10" s="77"/>
      <c r="E10" s="77"/>
      <c r="F10" s="38"/>
      <c r="G10" s="77" t="s">
        <v>795</v>
      </c>
      <c r="H10" s="77"/>
      <c r="I10" s="77"/>
      <c r="J10" s="77"/>
      <c r="K10" s="38"/>
      <c r="L10" s="77" t="s">
        <v>690</v>
      </c>
      <c r="M10" s="77"/>
      <c r="N10" s="77"/>
      <c r="O10" s="77"/>
      <c r="P10" s="38"/>
      <c r="Q10" s="77" t="s">
        <v>561</v>
      </c>
      <c r="R10" s="77"/>
      <c r="S10" s="77"/>
      <c r="T10" s="77"/>
      <c r="U10" s="38"/>
      <c r="V10" s="77" t="s">
        <v>676</v>
      </c>
      <c r="W10" s="77"/>
      <c r="X10" s="77"/>
      <c r="Y10" s="77"/>
      <c r="Z10" s="38"/>
      <c r="AA10" s="77" t="s">
        <v>548</v>
      </c>
      <c r="AB10" s="77"/>
      <c r="AC10" s="77"/>
      <c r="AD10" s="77"/>
      <c r="AE10" s="38"/>
      <c r="AF10" s="77" t="s">
        <v>644</v>
      </c>
      <c r="AG10" s="77"/>
      <c r="AH10" s="77"/>
      <c r="AI10" s="77"/>
      <c r="AK10" s="318"/>
      <c r="AL10" s="318"/>
    </row>
    <row r="11" spans="2:38" s="44" customFormat="1" ht="18" customHeight="1">
      <c r="B11" s="77" t="s">
        <v>762</v>
      </c>
      <c r="C11" s="77"/>
      <c r="D11" s="77"/>
      <c r="E11" s="77"/>
      <c r="F11" s="38"/>
      <c r="G11" s="77" t="s">
        <v>796</v>
      </c>
      <c r="H11" s="77"/>
      <c r="I11" s="77"/>
      <c r="J11" s="77"/>
      <c r="K11" s="38"/>
      <c r="L11" s="77" t="s">
        <v>734</v>
      </c>
      <c r="M11" s="77"/>
      <c r="N11" s="77"/>
      <c r="O11" s="77"/>
      <c r="P11" s="38"/>
      <c r="Q11" s="77" t="s">
        <v>562</v>
      </c>
      <c r="R11" s="77"/>
      <c r="S11" s="77"/>
      <c r="T11" s="77"/>
      <c r="U11" s="38"/>
      <c r="V11" s="77" t="s">
        <v>677</v>
      </c>
      <c r="W11" s="77"/>
      <c r="X11" s="77"/>
      <c r="Y11" s="77"/>
      <c r="Z11" s="38"/>
      <c r="AA11" s="77" t="s">
        <v>549</v>
      </c>
      <c r="AB11" s="77"/>
      <c r="AC11" s="77"/>
      <c r="AD11" s="77"/>
      <c r="AE11" s="38"/>
      <c r="AF11" s="77" t="s">
        <v>645</v>
      </c>
      <c r="AG11" s="77"/>
      <c r="AH11" s="77"/>
      <c r="AI11" s="77"/>
      <c r="AK11" s="318"/>
      <c r="AL11" s="318"/>
    </row>
    <row r="12" spans="2:38" s="44" customFormat="1" ht="18" customHeight="1">
      <c r="B12" s="77" t="s">
        <v>763</v>
      </c>
      <c r="C12" s="77"/>
      <c r="D12" s="77"/>
      <c r="E12" s="77"/>
      <c r="F12" s="38"/>
      <c r="G12" s="77" t="s">
        <v>797</v>
      </c>
      <c r="H12" s="77"/>
      <c r="I12" s="77"/>
      <c r="J12" s="77"/>
      <c r="K12" s="38"/>
      <c r="L12" s="77" t="s">
        <v>735</v>
      </c>
      <c r="M12" s="77"/>
      <c r="N12" s="77"/>
      <c r="O12" s="77"/>
      <c r="P12" s="38"/>
      <c r="Q12" s="77" t="s">
        <v>563</v>
      </c>
      <c r="R12" s="77"/>
      <c r="S12" s="77"/>
      <c r="T12" s="77"/>
      <c r="U12" s="38"/>
      <c r="V12" s="77" t="s">
        <v>678</v>
      </c>
      <c r="W12" s="77"/>
      <c r="X12" s="77"/>
      <c r="Y12" s="77"/>
      <c r="Z12" s="38"/>
      <c r="AA12" s="77" t="s">
        <v>626</v>
      </c>
      <c r="AB12" s="77"/>
      <c r="AC12" s="77"/>
      <c r="AD12" s="77"/>
      <c r="AE12" s="38"/>
      <c r="AF12" s="77" t="s">
        <v>646</v>
      </c>
      <c r="AG12" s="77"/>
      <c r="AH12" s="77"/>
      <c r="AI12" s="77"/>
      <c r="AK12" s="318"/>
      <c r="AL12" s="318"/>
    </row>
    <row r="13" spans="2:38" s="44" customFormat="1" ht="18" customHeight="1">
      <c r="B13" s="77" t="s">
        <v>764</v>
      </c>
      <c r="C13" s="77"/>
      <c r="D13" s="77"/>
      <c r="E13" s="77"/>
      <c r="F13" s="38"/>
      <c r="G13" s="77" t="s">
        <v>798</v>
      </c>
      <c r="H13" s="77"/>
      <c r="I13" s="77"/>
      <c r="J13" s="77"/>
      <c r="K13" s="38"/>
      <c r="L13" s="77" t="s">
        <v>736</v>
      </c>
      <c r="M13" s="77"/>
      <c r="N13" s="77"/>
      <c r="O13" s="77"/>
      <c r="P13" s="38"/>
      <c r="Q13" s="77" t="s">
        <v>564</v>
      </c>
      <c r="R13" s="77"/>
      <c r="S13" s="77"/>
      <c r="T13" s="77"/>
      <c r="U13" s="38"/>
      <c r="V13" s="77" t="s">
        <v>679</v>
      </c>
      <c r="W13" s="77"/>
      <c r="X13" s="77"/>
      <c r="Y13" s="77"/>
      <c r="Z13" s="38"/>
      <c r="AA13" s="77" t="s">
        <v>627</v>
      </c>
      <c r="AB13" s="77"/>
      <c r="AC13" s="77"/>
      <c r="AD13" s="77"/>
      <c r="AE13" s="38"/>
      <c r="AF13" s="77" t="s">
        <v>647</v>
      </c>
      <c r="AG13" s="77"/>
      <c r="AH13" s="77"/>
      <c r="AI13" s="77"/>
      <c r="AK13" s="318"/>
      <c r="AL13" s="318"/>
    </row>
    <row r="14" spans="2:38" s="44" customFormat="1" ht="18" customHeight="1" thickBot="1">
      <c r="B14" s="78" t="s">
        <v>765</v>
      </c>
      <c r="C14" s="78"/>
      <c r="D14" s="78"/>
      <c r="E14" s="78"/>
      <c r="F14" s="38"/>
      <c r="G14" s="78" t="s">
        <v>799</v>
      </c>
      <c r="H14" s="78"/>
      <c r="I14" s="78"/>
      <c r="J14" s="78"/>
      <c r="K14" s="38"/>
      <c r="L14" s="78" t="s">
        <v>737</v>
      </c>
      <c r="M14" s="78"/>
      <c r="N14" s="78"/>
      <c r="O14" s="78"/>
      <c r="P14" s="38"/>
      <c r="Q14" s="78" t="s">
        <v>565</v>
      </c>
      <c r="R14" s="78"/>
      <c r="S14" s="78"/>
      <c r="T14" s="78"/>
      <c r="U14" s="38"/>
      <c r="V14" s="78" t="s">
        <v>724</v>
      </c>
      <c r="W14" s="78"/>
      <c r="X14" s="78"/>
      <c r="Y14" s="78"/>
      <c r="Z14" s="38"/>
      <c r="AA14" s="78" t="s">
        <v>628</v>
      </c>
      <c r="AB14" s="78"/>
      <c r="AC14" s="78"/>
      <c r="AD14" s="78"/>
      <c r="AE14" s="38"/>
      <c r="AF14" s="78" t="s">
        <v>648</v>
      </c>
      <c r="AG14" s="78"/>
      <c r="AH14" s="78"/>
      <c r="AI14" s="78"/>
      <c r="AK14" s="318"/>
      <c r="AL14" s="318"/>
    </row>
    <row r="15" spans="2:35" s="44" customFormat="1" ht="12.75" customHeight="1" thickBo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2:35" s="44" customFormat="1" ht="18" customHeight="1" thickBot="1">
      <c r="B16" s="82" t="s">
        <v>554</v>
      </c>
      <c r="C16" s="80"/>
      <c r="D16" s="80"/>
      <c r="E16" s="81"/>
      <c r="F16" s="38"/>
      <c r="G16" s="82" t="s">
        <v>554</v>
      </c>
      <c r="H16" s="80"/>
      <c r="I16" s="80"/>
      <c r="J16" s="81"/>
      <c r="K16" s="38"/>
      <c r="L16" s="82" t="s">
        <v>554</v>
      </c>
      <c r="M16" s="80"/>
      <c r="N16" s="80"/>
      <c r="O16" s="81"/>
      <c r="P16" s="38"/>
      <c r="Q16" s="82" t="s">
        <v>554</v>
      </c>
      <c r="R16" s="80"/>
      <c r="S16" s="80"/>
      <c r="T16" s="81"/>
      <c r="U16" s="38"/>
      <c r="V16" s="82" t="s">
        <v>554</v>
      </c>
      <c r="W16" s="80"/>
      <c r="X16" s="80"/>
      <c r="Y16" s="81"/>
      <c r="Z16" s="38"/>
      <c r="AA16" s="82" t="s">
        <v>554</v>
      </c>
      <c r="AB16" s="80"/>
      <c r="AC16" s="80"/>
      <c r="AD16" s="81"/>
      <c r="AE16" s="38"/>
      <c r="AF16" s="82" t="s">
        <v>554</v>
      </c>
      <c r="AG16" s="80"/>
      <c r="AH16" s="80"/>
      <c r="AI16" s="81"/>
    </row>
    <row r="17" spans="2:35" s="10" customFormat="1" ht="12.75" customHeight="1"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42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2:35" s="44" customFormat="1" ht="18" customHeight="1" thickBo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2:35" s="43" customFormat="1" ht="18" customHeight="1" thickBot="1">
      <c r="B19" s="39"/>
      <c r="C19" s="79" t="s">
        <v>754</v>
      </c>
      <c r="D19" s="79" t="s">
        <v>755</v>
      </c>
      <c r="E19" s="79" t="s">
        <v>766</v>
      </c>
      <c r="F19" s="39"/>
      <c r="G19" s="39"/>
      <c r="H19" s="79" t="s">
        <v>754</v>
      </c>
      <c r="I19" s="79" t="s">
        <v>755</v>
      </c>
      <c r="J19" s="79" t="s">
        <v>766</v>
      </c>
      <c r="K19" s="39"/>
      <c r="L19" s="39"/>
      <c r="M19" s="79" t="s">
        <v>754</v>
      </c>
      <c r="N19" s="79" t="s">
        <v>755</v>
      </c>
      <c r="O19" s="79" t="s">
        <v>766</v>
      </c>
      <c r="P19" s="39"/>
      <c r="Q19" s="39"/>
      <c r="R19" s="79" t="s">
        <v>754</v>
      </c>
      <c r="S19" s="79" t="s">
        <v>755</v>
      </c>
      <c r="T19" s="79" t="s">
        <v>766</v>
      </c>
      <c r="U19" s="39"/>
      <c r="V19" s="39"/>
      <c r="W19" s="79" t="s">
        <v>754</v>
      </c>
      <c r="X19" s="79" t="s">
        <v>755</v>
      </c>
      <c r="Y19" s="79" t="s">
        <v>766</v>
      </c>
      <c r="Z19" s="39"/>
      <c r="AA19" s="39"/>
      <c r="AB19" s="79" t="s">
        <v>754</v>
      </c>
      <c r="AC19" s="79" t="s">
        <v>755</v>
      </c>
      <c r="AD19" s="79" t="s">
        <v>766</v>
      </c>
      <c r="AE19" s="39"/>
      <c r="AF19" s="39"/>
      <c r="AG19" s="79" t="s">
        <v>754</v>
      </c>
      <c r="AH19" s="79" t="s">
        <v>755</v>
      </c>
      <c r="AI19" s="79" t="s">
        <v>766</v>
      </c>
    </row>
    <row r="20" spans="2:38" s="44" customFormat="1" ht="18" customHeight="1">
      <c r="B20" s="76" t="s">
        <v>768</v>
      </c>
      <c r="C20" s="76"/>
      <c r="D20" s="76"/>
      <c r="E20" s="76"/>
      <c r="F20" s="38"/>
      <c r="G20" s="76" t="s">
        <v>800</v>
      </c>
      <c r="H20" s="76"/>
      <c r="I20" s="76"/>
      <c r="J20" s="76"/>
      <c r="K20" s="38"/>
      <c r="L20" s="76" t="s">
        <v>738</v>
      </c>
      <c r="M20" s="76"/>
      <c r="N20" s="76"/>
      <c r="O20" s="76"/>
      <c r="P20" s="38"/>
      <c r="Q20" s="76" t="s">
        <v>566</v>
      </c>
      <c r="R20" s="76"/>
      <c r="S20" s="76"/>
      <c r="T20" s="76"/>
      <c r="U20" s="38"/>
      <c r="V20" s="76" t="s">
        <v>725</v>
      </c>
      <c r="W20" s="76"/>
      <c r="X20" s="76"/>
      <c r="Y20" s="76"/>
      <c r="Z20" s="38"/>
      <c r="AA20" s="76" t="s">
        <v>629</v>
      </c>
      <c r="AB20" s="76"/>
      <c r="AC20" s="76"/>
      <c r="AD20" s="76"/>
      <c r="AE20" s="38"/>
      <c r="AF20" s="76" t="s">
        <v>649</v>
      </c>
      <c r="AG20" s="76"/>
      <c r="AH20" s="76"/>
      <c r="AI20" s="76"/>
      <c r="AK20" s="318" t="s">
        <v>693</v>
      </c>
      <c r="AL20" s="318" t="s">
        <v>704</v>
      </c>
    </row>
    <row r="21" spans="2:38" s="44" customFormat="1" ht="18" customHeight="1">
      <c r="B21" s="77" t="s">
        <v>769</v>
      </c>
      <c r="C21" s="77"/>
      <c r="D21" s="77"/>
      <c r="E21" s="77"/>
      <c r="F21" s="38"/>
      <c r="G21" s="77" t="s">
        <v>801</v>
      </c>
      <c r="H21" s="77"/>
      <c r="I21" s="77"/>
      <c r="J21" s="77"/>
      <c r="K21" s="38"/>
      <c r="L21" s="77" t="s">
        <v>739</v>
      </c>
      <c r="M21" s="77"/>
      <c r="N21" s="77"/>
      <c r="O21" s="77"/>
      <c r="P21" s="38"/>
      <c r="Q21" s="77" t="s">
        <v>662</v>
      </c>
      <c r="R21" s="77"/>
      <c r="S21" s="77"/>
      <c r="T21" s="77"/>
      <c r="U21" s="38"/>
      <c r="V21" s="77" t="s">
        <v>726</v>
      </c>
      <c r="W21" s="77"/>
      <c r="X21" s="77"/>
      <c r="Y21" s="77"/>
      <c r="Z21" s="38"/>
      <c r="AA21" s="77" t="s">
        <v>630</v>
      </c>
      <c r="AB21" s="77"/>
      <c r="AC21" s="77"/>
      <c r="AD21" s="77"/>
      <c r="AE21" s="38"/>
      <c r="AF21" s="77" t="s">
        <v>650</v>
      </c>
      <c r="AG21" s="77"/>
      <c r="AH21" s="77"/>
      <c r="AI21" s="77"/>
      <c r="AK21" s="318"/>
      <c r="AL21" s="318"/>
    </row>
    <row r="22" spans="2:38" s="44" customFormat="1" ht="18" customHeight="1">
      <c r="B22" s="77" t="s">
        <v>770</v>
      </c>
      <c r="C22" s="77"/>
      <c r="D22" s="77"/>
      <c r="E22" s="77"/>
      <c r="F22" s="38"/>
      <c r="G22" s="77" t="s">
        <v>802</v>
      </c>
      <c r="H22" s="77"/>
      <c r="I22" s="77"/>
      <c r="J22" s="77"/>
      <c r="K22" s="38"/>
      <c r="L22" s="77" t="s">
        <v>740</v>
      </c>
      <c r="M22" s="77"/>
      <c r="N22" s="77"/>
      <c r="O22" s="77"/>
      <c r="P22" s="38"/>
      <c r="Q22" s="77" t="s">
        <v>663</v>
      </c>
      <c r="R22" s="77"/>
      <c r="S22" s="77"/>
      <c r="T22" s="77"/>
      <c r="U22" s="38"/>
      <c r="V22" s="77" t="s">
        <v>727</v>
      </c>
      <c r="W22" s="77"/>
      <c r="X22" s="77"/>
      <c r="Y22" s="77"/>
      <c r="Z22" s="38"/>
      <c r="AA22" s="77" t="s">
        <v>631</v>
      </c>
      <c r="AB22" s="77"/>
      <c r="AC22" s="77"/>
      <c r="AD22" s="77"/>
      <c r="AE22" s="38"/>
      <c r="AF22" s="77" t="s">
        <v>651</v>
      </c>
      <c r="AG22" s="77"/>
      <c r="AH22" s="77"/>
      <c r="AI22" s="77"/>
      <c r="AK22" s="318"/>
      <c r="AL22" s="318"/>
    </row>
    <row r="23" spans="2:38" s="44" customFormat="1" ht="18" customHeight="1">
      <c r="B23" s="77" t="s">
        <v>771</v>
      </c>
      <c r="C23" s="77"/>
      <c r="D23" s="77"/>
      <c r="E23" s="77"/>
      <c r="F23" s="38"/>
      <c r="G23" s="77" t="s">
        <v>803</v>
      </c>
      <c r="H23" s="77"/>
      <c r="I23" s="77"/>
      <c r="J23" s="77"/>
      <c r="K23" s="38"/>
      <c r="L23" s="77" t="s">
        <v>542</v>
      </c>
      <c r="M23" s="77"/>
      <c r="N23" s="77"/>
      <c r="O23" s="77"/>
      <c r="P23" s="38"/>
      <c r="Q23" s="77" t="s">
        <v>664</v>
      </c>
      <c r="R23" s="77"/>
      <c r="S23" s="77"/>
      <c r="T23" s="77"/>
      <c r="U23" s="38"/>
      <c r="V23" s="77" t="s">
        <v>728</v>
      </c>
      <c r="W23" s="77"/>
      <c r="X23" s="77"/>
      <c r="Y23" s="77"/>
      <c r="Z23" s="38"/>
      <c r="AA23" s="77" t="s">
        <v>632</v>
      </c>
      <c r="AB23" s="77"/>
      <c r="AC23" s="77"/>
      <c r="AD23" s="77"/>
      <c r="AE23" s="38"/>
      <c r="AF23" s="77" t="s">
        <v>652</v>
      </c>
      <c r="AG23" s="77"/>
      <c r="AH23" s="77"/>
      <c r="AI23" s="77"/>
      <c r="AK23" s="318"/>
      <c r="AL23" s="318"/>
    </row>
    <row r="24" spans="2:38" s="44" customFormat="1" ht="18" customHeight="1">
      <c r="B24" s="77" t="s">
        <v>772</v>
      </c>
      <c r="C24" s="77"/>
      <c r="D24" s="77"/>
      <c r="E24" s="77"/>
      <c r="F24" s="38"/>
      <c r="G24" s="77" t="s">
        <v>804</v>
      </c>
      <c r="H24" s="77"/>
      <c r="I24" s="77"/>
      <c r="J24" s="77"/>
      <c r="K24" s="38"/>
      <c r="L24" s="77" t="s">
        <v>543</v>
      </c>
      <c r="M24" s="77"/>
      <c r="N24" s="77"/>
      <c r="O24" s="77"/>
      <c r="P24" s="38"/>
      <c r="Q24" s="77" t="s">
        <v>665</v>
      </c>
      <c r="R24" s="77"/>
      <c r="S24" s="77"/>
      <c r="T24" s="77"/>
      <c r="U24" s="38"/>
      <c r="V24" s="77" t="s">
        <v>729</v>
      </c>
      <c r="W24" s="77"/>
      <c r="X24" s="77"/>
      <c r="Y24" s="77"/>
      <c r="Z24" s="38"/>
      <c r="AA24" s="77" t="s">
        <v>633</v>
      </c>
      <c r="AB24" s="77"/>
      <c r="AC24" s="77"/>
      <c r="AD24" s="77"/>
      <c r="AE24" s="38"/>
      <c r="AF24" s="77" t="s">
        <v>809</v>
      </c>
      <c r="AG24" s="77"/>
      <c r="AH24" s="77"/>
      <c r="AI24" s="77"/>
      <c r="AK24" s="318"/>
      <c r="AL24" s="318"/>
    </row>
    <row r="25" spans="2:38" s="44" customFormat="1" ht="18" customHeight="1">
      <c r="B25" s="77" t="s">
        <v>773</v>
      </c>
      <c r="C25" s="77"/>
      <c r="D25" s="77"/>
      <c r="E25" s="77"/>
      <c r="F25" s="38"/>
      <c r="G25" s="77" t="s">
        <v>805</v>
      </c>
      <c r="H25" s="77"/>
      <c r="I25" s="77"/>
      <c r="J25" s="77"/>
      <c r="K25" s="38"/>
      <c r="L25" s="77" t="s">
        <v>544</v>
      </c>
      <c r="M25" s="77"/>
      <c r="N25" s="77"/>
      <c r="O25" s="77"/>
      <c r="P25" s="38"/>
      <c r="Q25" s="77" t="s">
        <v>666</v>
      </c>
      <c r="R25" s="77"/>
      <c r="S25" s="77"/>
      <c r="T25" s="77"/>
      <c r="U25" s="38"/>
      <c r="V25" s="77" t="s">
        <v>730</v>
      </c>
      <c r="W25" s="77"/>
      <c r="X25" s="77"/>
      <c r="Y25" s="77"/>
      <c r="Z25" s="38"/>
      <c r="AA25" s="77" t="s">
        <v>634</v>
      </c>
      <c r="AB25" s="77"/>
      <c r="AC25" s="77"/>
      <c r="AD25" s="77"/>
      <c r="AE25" s="38"/>
      <c r="AF25" s="77" t="s">
        <v>810</v>
      </c>
      <c r="AG25" s="77"/>
      <c r="AH25" s="77"/>
      <c r="AI25" s="77"/>
      <c r="AK25" s="318"/>
      <c r="AL25" s="318"/>
    </row>
    <row r="26" spans="2:38" s="44" customFormat="1" ht="18" customHeight="1">
      <c r="B26" s="77" t="s">
        <v>774</v>
      </c>
      <c r="C26" s="77"/>
      <c r="D26" s="77"/>
      <c r="E26" s="77"/>
      <c r="F26" s="38"/>
      <c r="G26" s="77" t="s">
        <v>806</v>
      </c>
      <c r="H26" s="77"/>
      <c r="I26" s="77"/>
      <c r="J26" s="77"/>
      <c r="K26" s="38"/>
      <c r="L26" s="77" t="s">
        <v>545</v>
      </c>
      <c r="M26" s="77"/>
      <c r="N26" s="77"/>
      <c r="O26" s="77"/>
      <c r="P26" s="38"/>
      <c r="Q26" s="77" t="s">
        <v>667</v>
      </c>
      <c r="R26" s="77"/>
      <c r="S26" s="77"/>
      <c r="T26" s="77"/>
      <c r="U26" s="38"/>
      <c r="V26" s="77" t="s">
        <v>731</v>
      </c>
      <c r="W26" s="77"/>
      <c r="X26" s="77"/>
      <c r="Y26" s="77"/>
      <c r="Z26" s="38"/>
      <c r="AA26" s="77" t="s">
        <v>635</v>
      </c>
      <c r="AB26" s="77"/>
      <c r="AC26" s="77"/>
      <c r="AD26" s="77"/>
      <c r="AE26" s="38"/>
      <c r="AF26" s="77" t="s">
        <v>811</v>
      </c>
      <c r="AG26" s="77"/>
      <c r="AH26" s="77"/>
      <c r="AI26" s="77"/>
      <c r="AK26" s="318"/>
      <c r="AL26" s="318"/>
    </row>
    <row r="27" spans="2:38" s="44" customFormat="1" ht="18" customHeight="1">
      <c r="B27" s="77" t="s">
        <v>775</v>
      </c>
      <c r="C27" s="77"/>
      <c r="D27" s="77"/>
      <c r="E27" s="77"/>
      <c r="F27" s="38"/>
      <c r="G27" s="77" t="s">
        <v>807</v>
      </c>
      <c r="H27" s="77"/>
      <c r="I27" s="77"/>
      <c r="J27" s="77"/>
      <c r="K27" s="38"/>
      <c r="L27" s="77" t="s">
        <v>546</v>
      </c>
      <c r="M27" s="77"/>
      <c r="N27" s="77"/>
      <c r="O27" s="77"/>
      <c r="P27" s="38"/>
      <c r="Q27" s="77" t="s">
        <v>668</v>
      </c>
      <c r="R27" s="77"/>
      <c r="S27" s="77"/>
      <c r="T27" s="77"/>
      <c r="U27" s="38"/>
      <c r="V27" s="77" t="s">
        <v>732</v>
      </c>
      <c r="W27" s="77"/>
      <c r="X27" s="77"/>
      <c r="Y27" s="77"/>
      <c r="Z27" s="38"/>
      <c r="AA27" s="77" t="s">
        <v>636</v>
      </c>
      <c r="AB27" s="77"/>
      <c r="AC27" s="77"/>
      <c r="AD27" s="77"/>
      <c r="AE27" s="38"/>
      <c r="AF27" s="77" t="s">
        <v>812</v>
      </c>
      <c r="AG27" s="77"/>
      <c r="AH27" s="77"/>
      <c r="AI27" s="77"/>
      <c r="AK27" s="318"/>
      <c r="AL27" s="318"/>
    </row>
    <row r="28" spans="2:38" s="44" customFormat="1" ht="18" customHeight="1">
      <c r="B28" s="77" t="s">
        <v>776</v>
      </c>
      <c r="C28" s="77"/>
      <c r="D28" s="77"/>
      <c r="E28" s="77"/>
      <c r="F28" s="38"/>
      <c r="G28" s="77" t="s">
        <v>808</v>
      </c>
      <c r="H28" s="77"/>
      <c r="I28" s="77"/>
      <c r="J28" s="77"/>
      <c r="K28" s="38"/>
      <c r="L28" s="77" t="s">
        <v>547</v>
      </c>
      <c r="M28" s="77"/>
      <c r="N28" s="77"/>
      <c r="O28" s="77"/>
      <c r="P28" s="38"/>
      <c r="Q28" s="77" t="s">
        <v>669</v>
      </c>
      <c r="R28" s="77"/>
      <c r="S28" s="77"/>
      <c r="T28" s="77"/>
      <c r="U28" s="38"/>
      <c r="V28" s="77" t="s">
        <v>721</v>
      </c>
      <c r="W28" s="77"/>
      <c r="X28" s="77"/>
      <c r="Y28" s="77"/>
      <c r="Z28" s="38"/>
      <c r="AA28" s="77" t="s">
        <v>637</v>
      </c>
      <c r="AB28" s="77"/>
      <c r="AC28" s="77"/>
      <c r="AD28" s="77"/>
      <c r="AE28" s="38"/>
      <c r="AF28" s="77" t="s">
        <v>813</v>
      </c>
      <c r="AG28" s="77"/>
      <c r="AH28" s="77"/>
      <c r="AI28" s="77"/>
      <c r="AK28" s="318"/>
      <c r="AL28" s="318"/>
    </row>
    <row r="29" spans="2:38" s="44" customFormat="1" ht="18" customHeight="1" thickBot="1">
      <c r="B29" s="45" t="s">
        <v>777</v>
      </c>
      <c r="C29" s="45"/>
      <c r="D29" s="45"/>
      <c r="E29" s="45"/>
      <c r="F29" s="38"/>
      <c r="G29" s="45" t="s">
        <v>681</v>
      </c>
      <c r="H29" s="45"/>
      <c r="I29" s="45"/>
      <c r="J29" s="45"/>
      <c r="K29" s="38"/>
      <c r="L29" s="45" t="s">
        <v>555</v>
      </c>
      <c r="M29" s="45"/>
      <c r="N29" s="45"/>
      <c r="O29" s="45"/>
      <c r="P29" s="38"/>
      <c r="Q29" s="45" t="s">
        <v>670</v>
      </c>
      <c r="R29" s="45"/>
      <c r="S29" s="45"/>
      <c r="T29" s="45"/>
      <c r="U29" s="38"/>
      <c r="V29" s="45" t="s">
        <v>722</v>
      </c>
      <c r="W29" s="45"/>
      <c r="X29" s="45"/>
      <c r="Y29" s="45"/>
      <c r="Z29" s="38"/>
      <c r="AA29" s="45" t="s">
        <v>638</v>
      </c>
      <c r="AB29" s="45"/>
      <c r="AC29" s="45"/>
      <c r="AD29" s="45"/>
      <c r="AE29" s="38"/>
      <c r="AF29" s="45" t="s">
        <v>567</v>
      </c>
      <c r="AG29" s="45"/>
      <c r="AH29" s="45"/>
      <c r="AI29" s="45"/>
      <c r="AK29" s="318"/>
      <c r="AL29" s="318"/>
    </row>
    <row r="30" spans="2:35" s="10" customFormat="1" ht="12.75" customHeight="1" thickBot="1">
      <c r="B30" s="37"/>
      <c r="C30" s="37"/>
      <c r="D30" s="37"/>
      <c r="E30" s="3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37"/>
      <c r="W30" s="37"/>
      <c r="X30" s="37"/>
      <c r="Y30" s="37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2:35" ht="18" customHeight="1" thickBot="1">
      <c r="B31" s="82" t="s">
        <v>554</v>
      </c>
      <c r="C31" s="80"/>
      <c r="D31" s="80"/>
      <c r="E31" s="81"/>
      <c r="G31" s="82" t="s">
        <v>554</v>
      </c>
      <c r="H31" s="80"/>
      <c r="I31" s="80"/>
      <c r="J31" s="81"/>
      <c r="L31" s="82" t="s">
        <v>554</v>
      </c>
      <c r="M31" s="80"/>
      <c r="N31" s="80"/>
      <c r="O31" s="81"/>
      <c r="Q31" s="82" t="s">
        <v>554</v>
      </c>
      <c r="R31" s="80"/>
      <c r="S31" s="80"/>
      <c r="T31" s="81"/>
      <c r="V31" s="82" t="s">
        <v>554</v>
      </c>
      <c r="W31" s="80"/>
      <c r="X31" s="80"/>
      <c r="Y31" s="81"/>
      <c r="AA31" s="82" t="s">
        <v>554</v>
      </c>
      <c r="AB31" s="80"/>
      <c r="AC31" s="80"/>
      <c r="AD31" s="81"/>
      <c r="AF31" s="82" t="s">
        <v>554</v>
      </c>
      <c r="AG31" s="80"/>
      <c r="AH31" s="80"/>
      <c r="AI31" s="81"/>
    </row>
  </sheetData>
  <sheetProtection sheet="1" objects="1" scenarios="1"/>
  <mergeCells count="7">
    <mergeCell ref="AL5:AL14"/>
    <mergeCell ref="AK20:AK29"/>
    <mergeCell ref="AL20:AL29"/>
    <mergeCell ref="C1:AB1"/>
    <mergeCell ref="AC1:AF1"/>
    <mergeCell ref="AG1:AI1"/>
    <mergeCell ref="AK5:AK14"/>
  </mergeCells>
  <printOptions horizontalCentered="1"/>
  <pageMargins left="0.1968503937007874" right="0" top="0.3937007874015748" bottom="0.1968503937007874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1"/>
  <dimension ref="A1:S5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208" customWidth="1"/>
    <col min="2" max="2" width="9.140625" style="208" customWidth="1"/>
    <col min="3" max="18" width="5.28125" style="208" customWidth="1"/>
    <col min="19" max="19" width="1.7109375" style="208" customWidth="1"/>
    <col min="20" max="16384" width="9.140625" style="208" customWidth="1"/>
  </cols>
  <sheetData>
    <row r="1" spans="2:18" ht="24.75" customHeight="1">
      <c r="B1" s="323" t="s">
        <v>576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spans="2:18" ht="24.75" customHeight="1">
      <c r="B2" s="323" t="s">
        <v>577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2:18" ht="24.75" customHeight="1">
      <c r="B3" s="328" t="s">
        <v>593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2:18" ht="24.75" customHeight="1">
      <c r="B4" s="327" t="s">
        <v>578</v>
      </c>
      <c r="C4" s="327"/>
      <c r="D4" s="327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</row>
    <row r="5" spans="2:18" ht="24.75" customHeight="1">
      <c r="B5" s="327" t="s">
        <v>579</v>
      </c>
      <c r="C5" s="327"/>
      <c r="D5" s="327"/>
      <c r="E5" s="223"/>
      <c r="F5" s="223"/>
      <c r="G5" s="223"/>
      <c r="H5" s="223"/>
      <c r="I5" s="215"/>
      <c r="J5" s="216"/>
      <c r="K5" s="216"/>
      <c r="L5" s="216"/>
      <c r="M5" s="216"/>
      <c r="N5" s="216"/>
      <c r="O5" s="216"/>
      <c r="P5" s="216"/>
      <c r="Q5" s="216"/>
      <c r="R5" s="216"/>
    </row>
    <row r="6" spans="2:18" ht="24.75" customHeight="1">
      <c r="B6" s="327" t="s">
        <v>705</v>
      </c>
      <c r="C6" s="327"/>
      <c r="D6" s="327"/>
      <c r="E6" s="222"/>
      <c r="F6" s="222"/>
      <c r="G6" s="222"/>
      <c r="H6" s="222"/>
      <c r="I6" s="222"/>
      <c r="J6" s="222"/>
      <c r="K6" s="222"/>
      <c r="L6" s="221" t="s">
        <v>694</v>
      </c>
      <c r="M6" s="222"/>
      <c r="N6" s="222"/>
      <c r="O6" s="222"/>
      <c r="P6" s="222"/>
      <c r="Q6" s="222"/>
      <c r="R6" s="222"/>
    </row>
    <row r="7" spans="2:18" ht="24.75" customHeight="1">
      <c r="B7" s="216" t="s">
        <v>580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</row>
    <row r="8" spans="2:18" s="216" customFormat="1" ht="24.75" customHeight="1">
      <c r="B8" s="267"/>
      <c r="C8" s="267"/>
      <c r="D8" s="267"/>
      <c r="E8" s="267"/>
      <c r="F8" s="267"/>
      <c r="G8" s="267"/>
      <c r="H8" s="322" t="s">
        <v>581</v>
      </c>
      <c r="I8" s="322"/>
      <c r="J8" s="322"/>
      <c r="K8" s="322"/>
      <c r="L8" s="267"/>
      <c r="M8" s="267"/>
      <c r="N8" s="267"/>
      <c r="O8" s="242" t="s">
        <v>601</v>
      </c>
      <c r="P8" s="233"/>
      <c r="Q8" s="323"/>
      <c r="R8" s="323"/>
    </row>
    <row r="9" spans="2:18" s="216" customFormat="1" ht="19.5" customHeight="1">
      <c r="B9" s="229" t="s">
        <v>582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</row>
    <row r="10" spans="2:18" s="216" customFormat="1" ht="19.5" customHeight="1">
      <c r="B10" s="227"/>
      <c r="C10" s="243"/>
      <c r="D10" s="226">
        <v>1</v>
      </c>
      <c r="E10" s="226">
        <v>2</v>
      </c>
      <c r="F10" s="226">
        <v>3</v>
      </c>
      <c r="G10" s="226">
        <v>4</v>
      </c>
      <c r="H10" s="226">
        <v>5</v>
      </c>
      <c r="I10" s="226">
        <v>6</v>
      </c>
      <c r="J10" s="226">
        <v>7</v>
      </c>
      <c r="K10" s="226">
        <v>8</v>
      </c>
      <c r="L10" s="226">
        <v>9</v>
      </c>
      <c r="M10" s="226">
        <v>10</v>
      </c>
      <c r="N10" s="226">
        <v>11</v>
      </c>
      <c r="O10" s="226">
        <v>12</v>
      </c>
      <c r="P10" s="226">
        <v>13</v>
      </c>
      <c r="Q10" s="226">
        <v>14</v>
      </c>
      <c r="R10" s="226">
        <v>15</v>
      </c>
    </row>
    <row r="11" spans="2:18" s="216" customFormat="1" ht="19.5" customHeight="1">
      <c r="B11" s="227"/>
      <c r="C11" s="226" t="s">
        <v>821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</row>
    <row r="12" spans="2:18" s="216" customFormat="1" ht="19.5" customHeight="1">
      <c r="B12" s="227"/>
      <c r="C12" s="226" t="s">
        <v>825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</row>
    <row r="13" spans="2:18" s="216" customFormat="1" ht="19.5" customHeight="1">
      <c r="B13" s="227"/>
      <c r="C13" s="226" t="s">
        <v>826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</row>
    <row r="14" spans="2:18" s="216" customFormat="1" ht="19.5" customHeight="1">
      <c r="B14" s="227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</row>
    <row r="15" spans="2:18" s="216" customFormat="1" ht="19.5" customHeight="1">
      <c r="B15" s="229" t="s">
        <v>584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</row>
    <row r="16" spans="2:18" s="216" customFormat="1" ht="19.5" customHeight="1">
      <c r="B16" s="227"/>
      <c r="C16" s="243"/>
      <c r="D16" s="226">
        <v>1</v>
      </c>
      <c r="E16" s="226">
        <v>2</v>
      </c>
      <c r="F16" s="226">
        <v>3</v>
      </c>
      <c r="G16" s="226">
        <v>4</v>
      </c>
      <c r="H16" s="226">
        <v>5</v>
      </c>
      <c r="I16" s="226">
        <v>6</v>
      </c>
      <c r="J16" s="226">
        <v>7</v>
      </c>
      <c r="K16" s="226">
        <v>8</v>
      </c>
      <c r="L16" s="226">
        <v>9</v>
      </c>
      <c r="M16" s="226">
        <v>10</v>
      </c>
      <c r="N16" s="226">
        <v>11</v>
      </c>
      <c r="O16" s="226">
        <v>12</v>
      </c>
      <c r="P16" s="226">
        <v>13</v>
      </c>
      <c r="Q16" s="226">
        <v>14</v>
      </c>
      <c r="R16" s="226">
        <v>15</v>
      </c>
    </row>
    <row r="17" spans="2:18" s="216" customFormat="1" ht="19.5" customHeight="1">
      <c r="B17" s="227"/>
      <c r="C17" s="226" t="s">
        <v>821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</row>
    <row r="18" spans="2:18" s="216" customFormat="1" ht="19.5" customHeight="1">
      <c r="B18" s="227"/>
      <c r="C18" s="226" t="s">
        <v>825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</row>
    <row r="19" spans="2:18" s="216" customFormat="1" ht="19.5" customHeight="1">
      <c r="B19" s="227"/>
      <c r="C19" s="226" t="s">
        <v>826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</row>
    <row r="20" spans="2:18" s="216" customFormat="1" ht="19.5" customHeight="1">
      <c r="B20" s="227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</row>
    <row r="21" spans="2:18" s="216" customFormat="1" ht="19.5" customHeight="1">
      <c r="B21" s="229" t="s">
        <v>585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</row>
    <row r="22" spans="2:18" s="216" customFormat="1" ht="19.5" customHeight="1">
      <c r="B22" s="227"/>
      <c r="C22" s="243"/>
      <c r="D22" s="226">
        <v>1</v>
      </c>
      <c r="E22" s="226">
        <v>2</v>
      </c>
      <c r="F22" s="226">
        <v>3</v>
      </c>
      <c r="G22" s="226">
        <v>4</v>
      </c>
      <c r="H22" s="226">
        <v>5</v>
      </c>
      <c r="I22" s="226">
        <v>6</v>
      </c>
      <c r="J22" s="226">
        <v>7</v>
      </c>
      <c r="K22" s="226">
        <v>8</v>
      </c>
      <c r="L22" s="226">
        <v>9</v>
      </c>
      <c r="M22" s="226">
        <v>10</v>
      </c>
      <c r="N22" s="226">
        <v>11</v>
      </c>
      <c r="O22" s="226">
        <v>12</v>
      </c>
      <c r="P22" s="226">
        <v>13</v>
      </c>
      <c r="Q22" s="226">
        <v>14</v>
      </c>
      <c r="R22" s="226">
        <v>15</v>
      </c>
    </row>
    <row r="23" spans="2:18" s="216" customFormat="1" ht="19.5" customHeight="1">
      <c r="B23" s="227"/>
      <c r="C23" s="226" t="s">
        <v>821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</row>
    <row r="24" spans="2:18" s="216" customFormat="1" ht="19.5" customHeight="1">
      <c r="B24" s="227"/>
      <c r="C24" s="226" t="s">
        <v>825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</row>
    <row r="25" spans="2:18" s="216" customFormat="1" ht="19.5" customHeight="1">
      <c r="B25" s="227"/>
      <c r="C25" s="226" t="s">
        <v>826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</row>
    <row r="26" spans="2:18" s="216" customFormat="1" ht="19.5" customHeight="1">
      <c r="B26" s="227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</row>
    <row r="27" spans="2:18" s="216" customFormat="1" ht="19.5" customHeight="1">
      <c r="B27" s="229" t="s">
        <v>586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</row>
    <row r="28" spans="2:18" s="216" customFormat="1" ht="19.5" customHeight="1">
      <c r="B28" s="227"/>
      <c r="C28" s="243"/>
      <c r="D28" s="226">
        <v>1</v>
      </c>
      <c r="E28" s="226">
        <v>2</v>
      </c>
      <c r="F28" s="226">
        <v>3</v>
      </c>
      <c r="G28" s="226">
        <v>4</v>
      </c>
      <c r="H28" s="226">
        <v>5</v>
      </c>
      <c r="I28" s="226">
        <v>6</v>
      </c>
      <c r="J28" s="226">
        <v>7</v>
      </c>
      <c r="K28" s="226">
        <v>8</v>
      </c>
      <c r="L28" s="226">
        <v>9</v>
      </c>
      <c r="M28" s="226">
        <v>10</v>
      </c>
      <c r="N28" s="226">
        <v>11</v>
      </c>
      <c r="O28" s="226">
        <v>12</v>
      </c>
      <c r="P28" s="226">
        <v>13</v>
      </c>
      <c r="Q28" s="226">
        <v>14</v>
      </c>
      <c r="R28" s="226">
        <v>15</v>
      </c>
    </row>
    <row r="29" spans="2:18" s="216" customFormat="1" ht="19.5" customHeight="1">
      <c r="B29" s="227"/>
      <c r="C29" s="226" t="s">
        <v>821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</row>
    <row r="30" spans="2:18" s="216" customFormat="1" ht="19.5" customHeight="1">
      <c r="B30" s="227"/>
      <c r="C30" s="226" t="s">
        <v>825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</row>
    <row r="31" spans="2:18" s="216" customFormat="1" ht="19.5" customHeight="1">
      <c r="B31" s="227"/>
      <c r="C31" s="226" t="s">
        <v>826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</row>
    <row r="32" s="216" customFormat="1" ht="19.5" customHeight="1"/>
    <row r="33" spans="6:16" s="216" customFormat="1" ht="19.5" customHeight="1" thickBot="1">
      <c r="F33" s="326" t="s">
        <v>823</v>
      </c>
      <c r="G33" s="326"/>
      <c r="I33" s="326" t="s">
        <v>822</v>
      </c>
      <c r="J33" s="326"/>
      <c r="L33" s="326" t="s">
        <v>583</v>
      </c>
      <c r="M33" s="326"/>
      <c r="O33" s="326" t="s">
        <v>824</v>
      </c>
      <c r="P33" s="326"/>
    </row>
    <row r="34" spans="2:16" s="216" customFormat="1" ht="24.75" customHeight="1" thickBot="1">
      <c r="B34" s="217" t="s">
        <v>587</v>
      </c>
      <c r="F34" s="332"/>
      <c r="G34" s="333"/>
      <c r="I34" s="332"/>
      <c r="J34" s="333"/>
      <c r="L34" s="332"/>
      <c r="M34" s="333"/>
      <c r="O34" s="332"/>
      <c r="P34" s="333"/>
    </row>
    <row r="35" ht="19.5" customHeight="1"/>
    <row r="36" ht="19.5" customHeight="1"/>
    <row r="37" ht="19.5" customHeight="1"/>
    <row r="38" ht="19.5" customHeight="1"/>
    <row r="39" ht="15" customHeight="1"/>
    <row r="40" spans="2:18" s="216" customFormat="1" ht="24.75" customHeight="1">
      <c r="B40" s="331" t="s">
        <v>588</v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</row>
    <row r="41" spans="2:18" s="216" customFormat="1" ht="15" customHeight="1"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</row>
    <row r="42" spans="1:19" s="216" customFormat="1" ht="19.5" customHeight="1">
      <c r="A42" s="232"/>
      <c r="B42" s="229"/>
      <c r="C42" s="229"/>
      <c r="D42" s="224" t="s">
        <v>594</v>
      </c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</row>
    <row r="43" spans="1:19" s="216" customFormat="1" ht="19.5" customHeight="1">
      <c r="A43" s="232"/>
      <c r="B43" s="229" t="s">
        <v>595</v>
      </c>
      <c r="C43" s="219"/>
      <c r="D43" s="329" t="s">
        <v>596</v>
      </c>
      <c r="E43" s="330"/>
      <c r="F43" s="230"/>
      <c r="G43" s="329" t="s">
        <v>597</v>
      </c>
      <c r="H43" s="330"/>
      <c r="I43" s="230"/>
      <c r="J43" s="329" t="s">
        <v>598</v>
      </c>
      <c r="K43" s="330"/>
      <c r="L43" s="230"/>
      <c r="M43" s="329" t="s">
        <v>599</v>
      </c>
      <c r="N43" s="330"/>
      <c r="O43" s="230"/>
      <c r="P43" s="329" t="s">
        <v>600</v>
      </c>
      <c r="Q43" s="330"/>
      <c r="R43" s="232"/>
      <c r="S43" s="232"/>
    </row>
    <row r="44" spans="1:19" s="216" customFormat="1" ht="19.5" customHeight="1">
      <c r="A44" s="232"/>
      <c r="B44" s="232"/>
      <c r="C44" s="226" t="s">
        <v>823</v>
      </c>
      <c r="D44" s="329"/>
      <c r="E44" s="330"/>
      <c r="F44" s="232"/>
      <c r="G44" s="324"/>
      <c r="H44" s="325"/>
      <c r="I44" s="232"/>
      <c r="J44" s="324"/>
      <c r="K44" s="325"/>
      <c r="L44" s="232"/>
      <c r="M44" s="324"/>
      <c r="N44" s="325"/>
      <c r="O44" s="232"/>
      <c r="P44" s="324"/>
      <c r="Q44" s="325"/>
      <c r="R44" s="232"/>
      <c r="S44" s="232"/>
    </row>
    <row r="45" spans="1:19" s="216" customFormat="1" ht="19.5" customHeight="1">
      <c r="A45" s="232"/>
      <c r="B45" s="232"/>
      <c r="C45" s="226" t="s">
        <v>822</v>
      </c>
      <c r="D45" s="329"/>
      <c r="E45" s="330"/>
      <c r="F45" s="232"/>
      <c r="G45" s="324"/>
      <c r="H45" s="325"/>
      <c r="I45" s="232"/>
      <c r="J45" s="324"/>
      <c r="K45" s="325"/>
      <c r="L45" s="232"/>
      <c r="M45" s="324"/>
      <c r="N45" s="325"/>
      <c r="O45" s="232"/>
      <c r="P45" s="324"/>
      <c r="Q45" s="325"/>
      <c r="R45" s="232"/>
      <c r="S45" s="232"/>
    </row>
    <row r="46" spans="1:19" s="216" customFormat="1" ht="19.5" customHeight="1">
      <c r="A46" s="232"/>
      <c r="B46" s="232"/>
      <c r="C46" s="226" t="s">
        <v>583</v>
      </c>
      <c r="D46" s="329"/>
      <c r="E46" s="330"/>
      <c r="F46" s="232"/>
      <c r="G46" s="324"/>
      <c r="H46" s="325"/>
      <c r="I46" s="232"/>
      <c r="J46" s="324"/>
      <c r="K46" s="325"/>
      <c r="L46" s="232"/>
      <c r="M46" s="324"/>
      <c r="N46" s="325"/>
      <c r="O46" s="232"/>
      <c r="P46" s="324"/>
      <c r="Q46" s="325"/>
      <c r="R46" s="232"/>
      <c r="S46" s="232"/>
    </row>
    <row r="47" spans="1:19" s="216" customFormat="1" ht="19.5" customHeight="1">
      <c r="A47" s="232"/>
      <c r="B47" s="232"/>
      <c r="C47" s="226" t="s">
        <v>824</v>
      </c>
      <c r="D47" s="329"/>
      <c r="E47" s="330"/>
      <c r="F47" s="232"/>
      <c r="G47" s="324"/>
      <c r="H47" s="325"/>
      <c r="I47" s="232"/>
      <c r="J47" s="324"/>
      <c r="K47" s="325"/>
      <c r="L47" s="232"/>
      <c r="M47" s="324"/>
      <c r="N47" s="325"/>
      <c r="O47" s="232"/>
      <c r="P47" s="324"/>
      <c r="Q47" s="325"/>
      <c r="R47" s="232"/>
      <c r="S47" s="232"/>
    </row>
    <row r="48" spans="1:19" s="216" customFormat="1" ht="19.5" customHeight="1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</row>
    <row r="49" s="220" customFormat="1" ht="24.75" customHeight="1">
      <c r="B49" s="220" t="s">
        <v>589</v>
      </c>
    </row>
    <row r="50" ht="19.5" customHeight="1"/>
    <row r="51" s="210" customFormat="1" ht="24.75" customHeight="1">
      <c r="B51" s="209" t="s">
        <v>590</v>
      </c>
    </row>
    <row r="52" s="210" customFormat="1" ht="19.5" customHeight="1">
      <c r="B52" s="209"/>
    </row>
    <row r="53" spans="5:17" s="210" customFormat="1" ht="24.75" customHeight="1">
      <c r="E53" s="224" t="s">
        <v>704</v>
      </c>
      <c r="F53" s="212"/>
      <c r="G53" s="212"/>
      <c r="H53" s="212"/>
      <c r="I53" s="212"/>
      <c r="J53" s="212"/>
      <c r="L53" s="224" t="s">
        <v>591</v>
      </c>
      <c r="M53" s="212"/>
      <c r="N53" s="212"/>
      <c r="O53" s="212"/>
      <c r="P53" s="212"/>
      <c r="Q53" s="212"/>
    </row>
    <row r="54" spans="5:17" s="210" customFormat="1" ht="15.75">
      <c r="E54" s="211"/>
      <c r="F54" s="213"/>
      <c r="G54" s="213"/>
      <c r="H54" s="213"/>
      <c r="I54" s="213"/>
      <c r="J54" s="213"/>
      <c r="L54" s="211"/>
      <c r="M54" s="213"/>
      <c r="N54" s="213"/>
      <c r="O54" s="213"/>
      <c r="P54" s="213"/>
      <c r="Q54" s="213"/>
    </row>
    <row r="55" s="210" customFormat="1" ht="24.75" customHeight="1">
      <c r="B55" s="209" t="s">
        <v>592</v>
      </c>
    </row>
    <row r="56" s="210" customFormat="1" ht="19.5" customHeight="1">
      <c r="B56" s="209"/>
    </row>
    <row r="57" spans="5:17" s="210" customFormat="1" ht="24.75" customHeight="1">
      <c r="E57" s="224" t="s">
        <v>704</v>
      </c>
      <c r="F57" s="212"/>
      <c r="G57" s="212"/>
      <c r="H57" s="212"/>
      <c r="I57" s="212"/>
      <c r="J57" s="212"/>
      <c r="L57" s="224" t="s">
        <v>591</v>
      </c>
      <c r="M57" s="212"/>
      <c r="N57" s="212"/>
      <c r="O57" s="212"/>
      <c r="P57" s="212"/>
      <c r="Q57" s="212"/>
    </row>
    <row r="58" spans="5:17" s="210" customFormat="1" ht="19.5" customHeight="1">
      <c r="E58" s="211"/>
      <c r="F58" s="213"/>
      <c r="G58" s="213"/>
      <c r="H58" s="213"/>
      <c r="I58" s="213"/>
      <c r="J58" s="213"/>
      <c r="K58" s="213"/>
      <c r="L58" s="214"/>
      <c r="M58" s="213"/>
      <c r="N58" s="213"/>
      <c r="O58" s="213"/>
      <c r="P58" s="213"/>
      <c r="Q58" s="213"/>
    </row>
    <row r="59" spans="4:17" s="210" customFormat="1" ht="24.75" customHeight="1">
      <c r="D59" s="225"/>
      <c r="E59" s="224" t="s">
        <v>704</v>
      </c>
      <c r="F59" s="212"/>
      <c r="G59" s="212"/>
      <c r="H59" s="212"/>
      <c r="I59" s="212"/>
      <c r="J59" s="212"/>
      <c r="L59" s="224" t="s">
        <v>591</v>
      </c>
      <c r="M59" s="212"/>
      <c r="N59" s="212"/>
      <c r="O59" s="212"/>
      <c r="P59" s="212"/>
      <c r="Q59" s="212"/>
    </row>
  </sheetData>
  <sheetProtection sheet="1" objects="1" scenarios="1"/>
  <mergeCells count="42">
    <mergeCell ref="D47:E47"/>
    <mergeCell ref="P47:Q47"/>
    <mergeCell ref="G43:H43"/>
    <mergeCell ref="J43:K43"/>
    <mergeCell ref="M43:N43"/>
    <mergeCell ref="G44:H44"/>
    <mergeCell ref="G45:H45"/>
    <mergeCell ref="D46:E46"/>
    <mergeCell ref="P46:Q46"/>
    <mergeCell ref="G46:H46"/>
    <mergeCell ref="M46:N46"/>
    <mergeCell ref="D45:E45"/>
    <mergeCell ref="P45:Q45"/>
    <mergeCell ref="J45:K45"/>
    <mergeCell ref="M45:N45"/>
    <mergeCell ref="D44:E44"/>
    <mergeCell ref="P44:Q44"/>
    <mergeCell ref="J44:K44"/>
    <mergeCell ref="M44:N44"/>
    <mergeCell ref="D43:E43"/>
    <mergeCell ref="P43:Q43"/>
    <mergeCell ref="B40:R40"/>
    <mergeCell ref="F34:G34"/>
    <mergeCell ref="I34:J34"/>
    <mergeCell ref="L34:M34"/>
    <mergeCell ref="O34:P34"/>
    <mergeCell ref="B5:D5"/>
    <mergeCell ref="B6:D6"/>
    <mergeCell ref="B1:R1"/>
    <mergeCell ref="B2:R2"/>
    <mergeCell ref="B3:R3"/>
    <mergeCell ref="B4:D4"/>
    <mergeCell ref="H8:K8"/>
    <mergeCell ref="Q8:R8"/>
    <mergeCell ref="M47:N47"/>
    <mergeCell ref="J47:K47"/>
    <mergeCell ref="G47:H47"/>
    <mergeCell ref="O33:P33"/>
    <mergeCell ref="L33:M33"/>
    <mergeCell ref="I33:J33"/>
    <mergeCell ref="F33:G33"/>
    <mergeCell ref="J46:K46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Vojanova 49, 318 00 PLZEŇ; milan.hoffmann@seznam.cz</Manager>
  <Company>SDH Chotěšov; www.multiweb.cz/hoffmann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TESTOVÁNÍ - HASIČ III.-I.</dc:title>
  <dc:subject>verze: 2014-01 (01.09.2014)</dc:subject>
  <dc:creator>Ing. Milan Hoffmann; 606916333; 377386905</dc:creator>
  <cp:keywords>Hasiči, SDH, MH, HASIČ</cp:keywords>
  <dc:description>Program pro TESTOVÁNÍ - HASIČ III.-I.</dc:description>
  <cp:lastModifiedBy>Milan.Hoffmann</cp:lastModifiedBy>
  <cp:lastPrinted>2014-11-19T06:12:26Z</cp:lastPrinted>
  <dcterms:created xsi:type="dcterms:W3CDTF">2003-05-20T08:23:33Z</dcterms:created>
  <dcterms:modified xsi:type="dcterms:W3CDTF">2014-11-19T06:18:40Z</dcterms:modified>
  <cp:category>Hasiči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